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Polní cesta-1. stav..." sheetId="2" r:id="rId2"/>
    <sheet name="102 - Polní cesta-2. stav..." sheetId="3" r:id="rId3"/>
    <sheet name="001 - Vedlejší rozpočtové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'101 - Polní cesta-1. stav...'!$C$123:$K$282</definedName>
    <definedName name="_xlnm.Print_Area" localSheetId="1">'101 - Polní cesta-1. stav...'!$C$4:$J$76,'101 - Polní cesta-1. stav...'!$C$82:$J$105,'101 - Polní cesta-1. stav...'!$C$111:$K$282</definedName>
    <definedName name="_xlnm.Print_Titles" localSheetId="1">'101 - Polní cesta-1. stav...'!$123:$123</definedName>
    <definedName name="_xlnm._FilterDatabase" localSheetId="2" hidden="1">'102 - Polní cesta-2. stav...'!$C$124:$K$287</definedName>
    <definedName name="_xlnm.Print_Area" localSheetId="2">'102 - Polní cesta-2. stav...'!$C$4:$J$76,'102 - Polní cesta-2. stav...'!$C$82:$J$106,'102 - Polní cesta-2. stav...'!$C$112:$K$287</definedName>
    <definedName name="_xlnm.Print_Titles" localSheetId="2">'102 - Polní cesta-2. stav...'!$124:$124</definedName>
    <definedName name="_xlnm._FilterDatabase" localSheetId="3" hidden="1">'001 - Vedlejší rozpočtové...'!$C$118:$K$161</definedName>
    <definedName name="_xlnm.Print_Area" localSheetId="3">'001 - Vedlejší rozpočtové...'!$C$4:$J$76,'001 - Vedlejší rozpočtové...'!$C$82:$J$100,'001 - Vedlejší rozpočtové...'!$C$106:$K$161</definedName>
    <definedName name="_xlnm.Print_Titles" localSheetId="3">'001 - Vedlejší rozpočtové...'!$118:$118</definedName>
    <definedName name="_xlnm.Print_Area" localSheetId="4">'Seznam figur'!$C$4:$G$25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113"/>
  <c r="E7"/>
  <c r="E109"/>
  <c i="3" r="J37"/>
  <c r="J36"/>
  <c i="1" r="AY96"/>
  <c i="3" r="J35"/>
  <c i="1" r="AX96"/>
  <c i="3" r="BI286"/>
  <c r="BH286"/>
  <c r="BG286"/>
  <c r="BF286"/>
  <c r="T286"/>
  <c r="T285"/>
  <c r="R286"/>
  <c r="R285"/>
  <c r="P286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T209"/>
  <c r="R210"/>
  <c r="R209"/>
  <c r="P210"/>
  <c r="P209"/>
  <c r="BI206"/>
  <c r="BH206"/>
  <c r="BG206"/>
  <c r="BF206"/>
  <c r="T206"/>
  <c r="T205"/>
  <c r="R206"/>
  <c r="R205"/>
  <c r="P206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2" r="J37"/>
  <c r="J36"/>
  <c i="1" r="AY95"/>
  <c i="2" r="J35"/>
  <c i="1" r="AX95"/>
  <c i="2" r="BI281"/>
  <c r="BH281"/>
  <c r="BG281"/>
  <c r="BF281"/>
  <c r="T281"/>
  <c r="T280"/>
  <c r="R281"/>
  <c r="R280"/>
  <c r="P281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T204"/>
  <c r="R205"/>
  <c r="R204"/>
  <c r="P205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92"/>
  <c r="J17"/>
  <c r="J15"/>
  <c r="E15"/>
  <c r="F120"/>
  <c r="J14"/>
  <c r="J12"/>
  <c r="J89"/>
  <c r="E7"/>
  <c r="E85"/>
  <c i="1" r="L90"/>
  <c r="AM90"/>
  <c r="AM89"/>
  <c r="L89"/>
  <c r="AM87"/>
  <c r="L87"/>
  <c r="L85"/>
  <c r="L84"/>
  <c i="2" r="J281"/>
  <c r="J271"/>
  <c r="J266"/>
  <c r="BK260"/>
  <c r="J163"/>
  <c r="BK274"/>
  <c r="BK160"/>
  <c r="BK151"/>
  <c r="J146"/>
  <c r="BK130"/>
  <c r="BK271"/>
  <c r="BK250"/>
  <c r="J243"/>
  <c r="BK237"/>
  <c r="BK231"/>
  <c r="J228"/>
  <c r="BK220"/>
  <c r="BK212"/>
  <c r="J205"/>
  <c r="J198"/>
  <c r="BK192"/>
  <c r="BK183"/>
  <c r="BK177"/>
  <c r="BK169"/>
  <c r="BK163"/>
  <c r="J135"/>
  <c i="1" r="AS94"/>
  <c i="3" r="BK187"/>
  <c r="J181"/>
  <c r="BK161"/>
  <c r="J136"/>
  <c r="J286"/>
  <c r="J270"/>
  <c r="J244"/>
  <c r="J231"/>
  <c r="BK202"/>
  <c r="J193"/>
  <c r="J158"/>
  <c r="J139"/>
  <c r="BK267"/>
  <c r="BK250"/>
  <c r="BK224"/>
  <c r="BK199"/>
  <c r="BK181"/>
  <c r="J170"/>
  <c r="BK155"/>
  <c r="BK136"/>
  <c r="BK237"/>
  <c r="BK214"/>
  <c r="BK193"/>
  <c r="J155"/>
  <c i="4" r="J148"/>
  <c r="J159"/>
  <c r="BK136"/>
  <c r="J121"/>
  <c r="BK151"/>
  <c r="J142"/>
  <c r="BK139"/>
  <c r="J156"/>
  <c r="J139"/>
  <c r="J130"/>
  <c i="2" r="BK281"/>
  <c r="J268"/>
  <c r="BK263"/>
  <c r="J260"/>
  <c r="J160"/>
  <c r="BK277"/>
  <c r="BK154"/>
  <c r="BK146"/>
  <c r="BK138"/>
  <c r="BK127"/>
  <c r="J253"/>
  <c r="BK246"/>
  <c r="J241"/>
  <c r="BK234"/>
  <c r="J231"/>
  <c r="J225"/>
  <c r="BK215"/>
  <c r="BK209"/>
  <c r="BK205"/>
  <c r="J201"/>
  <c r="J195"/>
  <c r="BK186"/>
  <c r="J183"/>
  <c r="J177"/>
  <c r="J174"/>
  <c r="BK166"/>
  <c r="J138"/>
  <c r="J127"/>
  <c i="3" r="J273"/>
  <c r="J267"/>
  <c r="J237"/>
  <c r="J228"/>
  <c r="J202"/>
  <c r="BK175"/>
  <c r="BK147"/>
  <c r="BK286"/>
  <c r="J276"/>
  <c r="J257"/>
  <c r="J234"/>
  <c r="BK206"/>
  <c r="BK167"/>
  <c r="J147"/>
  <c r="J131"/>
  <c r="BK261"/>
  <c r="J247"/>
  <c r="J220"/>
  <c r="J210"/>
  <c r="J184"/>
  <c r="J167"/>
  <c r="BK158"/>
  <c r="BK139"/>
  <c r="J250"/>
  <c r="BK234"/>
  <c r="BK210"/>
  <c r="J161"/>
  <c r="BK128"/>
  <c i="4" r="BK127"/>
  <c r="BK156"/>
  <c r="J124"/>
  <c r="BK145"/>
  <c r="BK133"/>
  <c i="2" r="J277"/>
  <c r="BK268"/>
  <c r="BK266"/>
  <c r="J263"/>
  <c r="BK257"/>
  <c r="J257"/>
  <c r="J157"/>
  <c r="J246"/>
  <c r="BK157"/>
  <c r="J154"/>
  <c r="J151"/>
  <c r="BK141"/>
  <c r="BK135"/>
  <c r="J274"/>
  <c r="BK253"/>
  <c r="J250"/>
  <c r="BK243"/>
  <c r="BK241"/>
  <c r="J237"/>
  <c r="J234"/>
  <c r="BK228"/>
  <c r="BK225"/>
  <c r="J220"/>
  <c r="J215"/>
  <c r="J212"/>
  <c r="J209"/>
  <c r="BK201"/>
  <c r="BK198"/>
  <c r="BK195"/>
  <c r="J192"/>
  <c r="J186"/>
  <c r="BK180"/>
  <c r="J180"/>
  <c r="BK174"/>
  <c r="J169"/>
  <c r="J166"/>
  <c r="J141"/>
  <c r="J130"/>
  <c i="3" r="J282"/>
  <c r="BK270"/>
  <c r="BK257"/>
  <c r="BK231"/>
  <c r="J217"/>
  <c r="J206"/>
  <c r="BK184"/>
  <c r="BK178"/>
  <c r="BK170"/>
  <c r="J142"/>
  <c r="J128"/>
  <c r="BK279"/>
  <c r="J261"/>
  <c r="BK247"/>
  <c r="J240"/>
  <c r="BK228"/>
  <c r="J224"/>
  <c r="J199"/>
  <c r="J164"/>
  <c r="BK152"/>
  <c r="BK142"/>
  <c r="J279"/>
  <c r="BK264"/>
  <c r="J254"/>
  <c r="BK240"/>
  <c r="BK217"/>
  <c r="J214"/>
  <c r="J196"/>
  <c r="J178"/>
  <c r="J175"/>
  <c r="BK164"/>
  <c r="J152"/>
  <c r="BK282"/>
  <c r="BK276"/>
  <c r="BK273"/>
  <c r="J264"/>
  <c r="BK254"/>
  <c r="BK244"/>
  <c r="BK220"/>
  <c r="BK196"/>
  <c r="J187"/>
  <c r="BK131"/>
  <c i="4" r="BK130"/>
  <c r="BK142"/>
  <c r="J133"/>
  <c r="BK159"/>
  <c r="BK148"/>
  <c r="J145"/>
  <c r="BK124"/>
  <c r="BK121"/>
  <c r="J151"/>
  <c r="J136"/>
  <c r="J127"/>
  <c i="2" l="1" r="R126"/>
  <c r="R191"/>
  <c r="BK208"/>
  <c r="J208"/>
  <c r="J101"/>
  <c r="BK249"/>
  <c r="J249"/>
  <c r="J102"/>
  <c i="3" r="P127"/>
  <c r="R192"/>
  <c r="T213"/>
  <c r="T253"/>
  <c i="2" r="P126"/>
  <c r="BK191"/>
  <c r="J191"/>
  <c r="J99"/>
  <c r="R208"/>
  <c r="P249"/>
  <c i="3" r="R127"/>
  <c r="T192"/>
  <c r="P213"/>
  <c r="P253"/>
  <c i="4" r="T120"/>
  <c r="P155"/>
  <c r="P154"/>
  <c i="2" r="T126"/>
  <c r="P191"/>
  <c r="T208"/>
  <c r="R249"/>
  <c i="3" r="BK127"/>
  <c r="J127"/>
  <c r="J98"/>
  <c r="BK192"/>
  <c r="J192"/>
  <c r="J99"/>
  <c r="BK213"/>
  <c r="J213"/>
  <c r="J102"/>
  <c r="BK253"/>
  <c r="J253"/>
  <c r="J103"/>
  <c i="4" r="R120"/>
  <c r="BK155"/>
  <c r="J155"/>
  <c r="J99"/>
  <c r="T155"/>
  <c r="T154"/>
  <c i="2" r="BK126"/>
  <c r="J126"/>
  <c r="J98"/>
  <c r="T191"/>
  <c r="P208"/>
  <c r="T249"/>
  <c i="3" r="T127"/>
  <c r="T126"/>
  <c r="T125"/>
  <c r="P192"/>
  <c r="R213"/>
  <c r="R253"/>
  <c i="4" r="BK120"/>
  <c r="J120"/>
  <c r="J97"/>
  <c r="P120"/>
  <c r="P119"/>
  <c i="1" r="AU97"/>
  <c i="4" r="R155"/>
  <c r="R154"/>
  <c i="3" r="BK209"/>
  <c r="J209"/>
  <c r="J101"/>
  <c r="BK285"/>
  <c r="J285"/>
  <c r="J105"/>
  <c i="2" r="BK204"/>
  <c r="J204"/>
  <c r="J100"/>
  <c r="BK280"/>
  <c r="J280"/>
  <c r="J104"/>
  <c r="BK256"/>
  <c r="BK125"/>
  <c r="J125"/>
  <c r="J97"/>
  <c i="3" r="BK205"/>
  <c r="J205"/>
  <c r="J100"/>
  <c r="BK260"/>
  <c r="J260"/>
  <c r="J104"/>
  <c i="4" r="J89"/>
  <c r="J91"/>
  <c r="F116"/>
  <c r="BE136"/>
  <c r="BE156"/>
  <c r="F91"/>
  <c r="J92"/>
  <c r="BE124"/>
  <c r="BE130"/>
  <c r="E85"/>
  <c r="BE127"/>
  <c r="BE145"/>
  <c r="BE121"/>
  <c r="BE133"/>
  <c r="BE139"/>
  <c r="BE142"/>
  <c r="BE148"/>
  <c r="BE151"/>
  <c r="BE159"/>
  <c i="2" r="J256"/>
  <c r="J103"/>
  <c i="3" r="E85"/>
  <c r="F91"/>
  <c r="J92"/>
  <c r="BE139"/>
  <c r="BE147"/>
  <c r="BE158"/>
  <c r="BE161"/>
  <c r="BE164"/>
  <c r="BE167"/>
  <c r="BE175"/>
  <c r="BE178"/>
  <c r="BE199"/>
  <c r="BE202"/>
  <c r="BE206"/>
  <c r="BE217"/>
  <c r="BE228"/>
  <c r="BE231"/>
  <c r="BE240"/>
  <c r="BE257"/>
  <c r="BE267"/>
  <c i="2" r="BK124"/>
  <c r="J124"/>
  <c r="J96"/>
  <c i="3" r="F92"/>
  <c r="BE128"/>
  <c r="BE142"/>
  <c r="BE187"/>
  <c r="BE234"/>
  <c r="BE254"/>
  <c r="BE270"/>
  <c r="BE273"/>
  <c r="BE279"/>
  <c r="BE282"/>
  <c r="J89"/>
  <c r="BE131"/>
  <c r="BE155"/>
  <c r="BE170"/>
  <c r="BE181"/>
  <c r="BE184"/>
  <c r="BE196"/>
  <c r="BE214"/>
  <c r="BE250"/>
  <c r="BE286"/>
  <c r="J91"/>
  <c r="BE136"/>
  <c r="BE152"/>
  <c r="BE193"/>
  <c r="BE210"/>
  <c r="BE220"/>
  <c r="BE224"/>
  <c r="BE237"/>
  <c r="BE244"/>
  <c r="BE247"/>
  <c r="BE261"/>
  <c r="BE264"/>
  <c r="BE276"/>
  <c i="2" r="F91"/>
  <c r="E114"/>
  <c r="J118"/>
  <c r="J120"/>
  <c r="J121"/>
  <c r="BE130"/>
  <c r="BE163"/>
  <c r="BE166"/>
  <c r="BE169"/>
  <c r="BE174"/>
  <c r="BE177"/>
  <c r="BE180"/>
  <c r="BE183"/>
  <c r="BE186"/>
  <c r="BE192"/>
  <c r="BE195"/>
  <c r="BE198"/>
  <c r="BE201"/>
  <c r="BE205"/>
  <c r="BE209"/>
  <c r="BE212"/>
  <c r="BE215"/>
  <c r="BE220"/>
  <c r="BE225"/>
  <c r="BE228"/>
  <c r="BE231"/>
  <c r="BE234"/>
  <c r="BE237"/>
  <c r="BE241"/>
  <c r="BE246"/>
  <c r="BE250"/>
  <c r="BE253"/>
  <c r="BE271"/>
  <c r="F121"/>
  <c r="BE127"/>
  <c r="BE135"/>
  <c r="BE138"/>
  <c r="BE141"/>
  <c r="BE146"/>
  <c r="BE151"/>
  <c r="BE154"/>
  <c r="BE243"/>
  <c r="BE274"/>
  <c r="BE157"/>
  <c r="BE160"/>
  <c r="BE257"/>
  <c r="BE260"/>
  <c r="BE263"/>
  <c r="BE266"/>
  <c r="BE268"/>
  <c r="BE277"/>
  <c r="BE281"/>
  <c r="J34"/>
  <c i="1" r="AW95"/>
  <c i="3" r="F37"/>
  <c i="1" r="BD96"/>
  <c i="4" r="F34"/>
  <c i="1" r="BA97"/>
  <c i="4" r="F35"/>
  <c i="1" r="BB97"/>
  <c i="2" r="F37"/>
  <c i="1" r="BD95"/>
  <c i="3" r="J34"/>
  <c i="1" r="AW96"/>
  <c i="4" r="J34"/>
  <c i="1" r="AW97"/>
  <c i="2" r="F35"/>
  <c i="1" r="BB95"/>
  <c i="2" r="F36"/>
  <c i="1" r="BC95"/>
  <c i="3" r="F34"/>
  <c i="1" r="BA96"/>
  <c i="3" r="F35"/>
  <c i="1" r="BB96"/>
  <c i="2" r="F34"/>
  <c i="1" r="BA95"/>
  <c i="3" r="F36"/>
  <c i="1" r="BC96"/>
  <c i="4" r="F37"/>
  <c i="1" r="BD97"/>
  <c i="4" r="F36"/>
  <c i="1" r="BC97"/>
  <c i="2" l="1" r="T125"/>
  <c r="T124"/>
  <c i="4" r="T119"/>
  <c i="3" r="P126"/>
  <c r="P125"/>
  <c i="1" r="AU96"/>
  <c i="3" r="R126"/>
  <c r="R125"/>
  <c i="4" r="R119"/>
  <c i="2" r="P125"/>
  <c r="P124"/>
  <c i="1" r="AU95"/>
  <c i="2" r="R125"/>
  <c r="R124"/>
  <c i="3" r="BK126"/>
  <c r="J126"/>
  <c r="J97"/>
  <c i="4" r="BK154"/>
  <c r="J154"/>
  <c r="J98"/>
  <c i="2" r="J30"/>
  <c i="1" r="AG95"/>
  <c i="3" r="F33"/>
  <c i="1" r="AZ96"/>
  <c r="BD94"/>
  <c r="W33"/>
  <c r="BB94"/>
  <c r="W31"/>
  <c r="BC94"/>
  <c r="W32"/>
  <c i="2" r="J33"/>
  <c i="1" r="AV95"/>
  <c r="AT95"/>
  <c i="4" r="F33"/>
  <c i="1" r="AZ97"/>
  <c r="BA94"/>
  <c r="W30"/>
  <c i="2" r="F33"/>
  <c i="1" r="AZ95"/>
  <c i="3" r="J33"/>
  <c i="1" r="AV96"/>
  <c r="AT96"/>
  <c i="4" r="J33"/>
  <c i="1" r="AV97"/>
  <c r="AT97"/>
  <c i="4" l="1" r="BK119"/>
  <c r="J119"/>
  <c r="J96"/>
  <c i="3" r="BK125"/>
  <c r="J125"/>
  <c r="J96"/>
  <c i="1" r="AN95"/>
  <c i="2" r="J39"/>
  <c i="1" r="AU94"/>
  <c r="AW94"/>
  <c r="AK30"/>
  <c r="AY94"/>
  <c r="AZ94"/>
  <c r="W29"/>
  <c r="AX94"/>
  <c i="4" l="1" r="J30"/>
  <c i="1" r="AG97"/>
  <c i="3" r="J30"/>
  <c i="1" r="AG96"/>
  <c r="AV94"/>
  <c r="AK29"/>
  <c i="4" l="1" r="J39"/>
  <c i="3" r="J39"/>
  <c i="1" r="AN96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<sst xmlns="http://schemas.openxmlformats.org/spreadsheetml/2006/main">
  <si>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</si>
  <si>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</si>
  <si>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</si>
  <si>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</si>
  <si>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</si>
  <si>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{2de7737f-b22f-446b-9645-a1666ec121df}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</si>
  <si>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</si>
  <si>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</si>
  <si>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</si>
  <si>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</si>
  <si>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</si>
  <si>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</si>
  <si>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</si>
  <si>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</si>
  <si>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</si>
  <si>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</si>
  <si>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</si>
  <si>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komunikací - polní cesta VC3, lokalita Na Strouze</t>
  </si>
  <si>
    <t>KSO:</t>
  </si>
  <si>
    <t>CC-CZ:</t>
  </si>
  <si>
    <t>Místo:</t>
  </si>
  <si>
    <t xml:space="preserve"> </t>
  </si>
  <si>
    <t>Datum:</t>
  </si>
  <si>
    <t>10. 9. 2024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</si>
  <si>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</si>
  <si>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</si>
  <si>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</si>
  <si>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</si>
  <si>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</si>
  <si>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</si>
  <si>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</si>
  <si>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</si>
  <si>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</si>
  <si>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</si>
  <si>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</si>
  <si>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</si>
  <si>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</si>
  <si>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</si>
  <si>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</si>
  <si>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</si>
  <si>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</si>
  <si>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</si>
  <si>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</si>
  <si>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</si>
  <si>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</si>
  <si>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</si>
  <si>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</si>
  <si>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</si>
  <si>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</si>
  <si>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</si>
  <si>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</si>
  <si>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</si>
  <si>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</si>
  <si>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</si>
  <si>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</si>
  <si>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</si>
  <si>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</si>
  <si>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</si>
  <si>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</si>
  <si>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</si>
  <si>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</si>
  <si>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</si>
  <si>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</si>
  <si>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</si>
  <si>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</si>
  <si>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</si>
  <si>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</si>
  <si>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</si>
  <si>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</si>
  <si>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</si>
  <si>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</si>
  <si>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</si>
  <si>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</si>
  <si>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</si>
  <si>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</si>
  <si>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</si>
  <si>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</si>
  <si>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</si>
  <si>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</si>
  <si>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Polní cesta-1. stavební část</t>
  </si>
  <si>
    <t>STA</t>
  </si>
  <si>
    <t>1</t>
  </si>
  <si>
    <t>{c0877915-8d14-4140-a13c-f41a72525539}</t>
  </si>
  <si>
    <t>2</t>
  </si>
  <si>
    <t>102</t>
  </si>
  <si>
    <t>Polní cesta-2. stavební část</t>
  </si>
  <si>
    <t>{5b429b4e-6d03-4ffd-b671-8204459dfdbd}</t>
  </si>
  <si>
    <t>001</t>
  </si>
  <si>
    <t>Vedlejší rozpočtové náklady</t>
  </si>
  <si>
    <t>{b89c7126-b3f2-4d9d-b3a5-ed08459b369c}</t>
  </si>
  <si>
    <t>KRYCÍ LIST SOUPISU PRACÍ</t>
  </si>
  <si>
    <t>Objekt:</t>
  </si>
  <si>
    <t>101 - Polní cesta-1.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</si>
  <si>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</si>
  <si>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</si>
  <si>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</si>
  <si>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</si>
  <si>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</si>
  <si>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</si>
  <si>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</si>
  <si>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</si>
  <si>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</si>
  <si>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</si>
  <si>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</si>
  <si>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</si>
  <si>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  99 - Staveništní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</si>
  <si>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</si>
  <si>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</si>
  <si>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</si>
  <si>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</si>
  <si>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</si>
  <si>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</si>
  <si>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</si>
  <si>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</si>
  <si>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</si>
  <si>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</si>
  <si>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</si>
  <si>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</si>
  <si>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</si>
  <si>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</si>
  <si>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</si>
  <si>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</si>
  <si>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</si>
  <si>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</si>
  <si>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</si>
  <si>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</si>
  <si>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</si>
  <si>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2023 01</t>
  </si>
  <si>
    <t>4</t>
  </si>
  <si>
    <t>-1724897102</t>
  </si>
  <si>
    <t>PP</t>
  </si>
  <si>
    <t>Sejmutí ornice strojně při souvislé ploše přes 500 m2, tl. vrstvy do 200 mm</t>
  </si>
  <si>
    <t>VV</t>
  </si>
  <si>
    <t>"sejmutí ornice" 13600</t>
  </si>
  <si>
    <t>122251106</t>
  </si>
  <si>
    <t>Odkopávky a prokopávky nezapažené v hornině třídy těžitelnosti I skupiny 3 objem do 5000 m3 strojně</t>
  </si>
  <si>
    <t>m3</t>
  </si>
  <si>
    <t>-670923441</t>
  </si>
  <si>
    <t>Odkopávky a prokopávky nezapažené strojně v hornině třídy těžitelnosti I skupiny 3 přes 1 000 do 5 000 m3</t>
  </si>
  <si>
    <t>"sanace podloží" 1640*5*0,4</t>
  </si>
  <si>
    <t>"výkop" 0,25*7037</t>
  </si>
  <si>
    <t>Součet</t>
  </si>
  <si>
    <t>3</t>
  </si>
  <si>
    <t>122251406</t>
  </si>
  <si>
    <t>Vykopávky v zemníku na suchu v hornině třídy těžitelnosti I skupiny 3 objem do 5000 m3 strojně</t>
  </si>
  <si>
    <t>-2020046089</t>
  </si>
  <si>
    <t>Vykopávky v zemnících na suchu strojně zapažených i nezapažených v hornině třídy těžitelnosti I skupiny 3 přes 1 000 do 5 000 m3</t>
  </si>
  <si>
    <t>"ornice na mezideponii" 0,2*4910</t>
  </si>
  <si>
    <t>132151104</t>
  </si>
  <si>
    <t>Hloubení rýh nezapažených š do 800 mm v hornině třídy těžitelnosti I skupiny 1 a 2 objem přes 100 m3 strojně</t>
  </si>
  <si>
    <t>1211629531</t>
  </si>
  <si>
    <t>Hloubení nezapažených rýh šířky do 800 mm strojně s urovnáním dna do předepsaného profilu a spádu v hornině třídy těžitelnosti I skupiny 1 a 2 přes 100 m3</t>
  </si>
  <si>
    <t>"rýha pro drenáž" 0,3*0,5*1662</t>
  </si>
  <si>
    <t>5</t>
  </si>
  <si>
    <t>162502111</t>
  </si>
  <si>
    <t>Vodorovné přemístění drnu bez naložení se složením přes 2000 do 3000 m</t>
  </si>
  <si>
    <t>-48163411</t>
  </si>
  <si>
    <t>Vodorovné přemístění drnu na suchu na vzdálenost přes 2000 do 3000 m</t>
  </si>
  <si>
    <t>"odvoz ornice na mezideponii" 4910</t>
  </si>
  <si>
    <t>"odvoz ornice z mezideponie na stavbu" 4910</t>
  </si>
  <si>
    <t>6</t>
  </si>
  <si>
    <t>162706111</t>
  </si>
  <si>
    <t>Vodorovné přemístění do 6000 m bez naložení výkopku ze zemin schopných zúrodnění</t>
  </si>
  <si>
    <t>2094538031</t>
  </si>
  <si>
    <t>Vodorovné přemístění výkopku bez naložení, avšak se složením zemin schopných zúrodnění, na vzdálenost přes 5000 do 6000 m</t>
  </si>
  <si>
    <t>"odkopávky na skládku" 5039,25+249,3</t>
  </si>
  <si>
    <t>"ornice" 0,2*(13600-4910)</t>
  </si>
  <si>
    <t>7</t>
  </si>
  <si>
    <t>162706119</t>
  </si>
  <si>
    <t>Příplatek pro vodorovné přemístění bez naložení výkopku ze zemin schopných zúrodnění ZKD 1000 m</t>
  </si>
  <si>
    <t>78428229</t>
  </si>
  <si>
    <t>Vodorovné přemístění výkopku bez naložení, avšak se složením zemin schopných zúrodnění, na vzdálenost Příplatek k ceně za každých dalších i započatých 1000 m</t>
  </si>
  <si>
    <t>"odvoz do 15 km" 7026,55*9</t>
  </si>
  <si>
    <t>8</t>
  </si>
  <si>
    <t>167151111</t>
  </si>
  <si>
    <t>Nakládání výkopku z hornin třídy těžitelnosti I skupiny 1 až 3 přes 100 m3</t>
  </si>
  <si>
    <t>604887759</t>
  </si>
  <si>
    <t>Nakládání, skládání a překládání neulehlého výkopku nebo sypaniny strojně nakládání, množství přes 100 m3, z hornin třídy těžitelnosti I, skupiny 1 až 3</t>
  </si>
  <si>
    <t>"ornice na mezideponii" 4910*0,2</t>
  </si>
  <si>
    <t>9</t>
  </si>
  <si>
    <t>171152121</t>
  </si>
  <si>
    <t>Uložení sypaniny z hornin nesoudržných kamenitých do násypů zhutněných silnic a dálnic</t>
  </si>
  <si>
    <t>920222731</t>
  </si>
  <si>
    <t>Uložení sypaniny do zhutněných násypů pro silnice, dálnice a letiště s rozprostřením sypaniny ve vrstvách, s hrubým urovnáním a uzavřením povrchu násypu z hornin nesoudržných kamenitých</t>
  </si>
  <si>
    <t>10</t>
  </si>
  <si>
    <t>M</t>
  </si>
  <si>
    <t>58380652</t>
  </si>
  <si>
    <t>kámen lomový neupravený tříděný frakce 0/250</t>
  </si>
  <si>
    <t>t</t>
  </si>
  <si>
    <t>901344035</t>
  </si>
  <si>
    <t>3280*2,2</t>
  </si>
  <si>
    <t>11</t>
  </si>
  <si>
    <t>69311270</t>
  </si>
  <si>
    <t>geotextilie netkaná separační, ochranná, filtrační, drenážní PES 400g/m2</t>
  </si>
  <si>
    <t>-691490329</t>
  </si>
  <si>
    <t>"separační geotextilie 400 g/m2" (1640*5*2)+(0,4*1640*2)</t>
  </si>
  <si>
    <t>12</t>
  </si>
  <si>
    <t>171201221</t>
  </si>
  <si>
    <t>Poplatek za uložení na skládce (skládkovné) zeminy a kamení kód odpadu 17 05 04</t>
  </si>
  <si>
    <t>-1702235669</t>
  </si>
  <si>
    <t>Poplatek za uložení stavebního odpadu na skládce (skládkovné) zeminy a kamení zatříděného do Katalogu odpadů pod kódem 17 05 04</t>
  </si>
  <si>
    <t>"poplatek za skládku" 7026,55*1,8</t>
  </si>
  <si>
    <t>13</t>
  </si>
  <si>
    <t>171251201</t>
  </si>
  <si>
    <t>Uložení sypaniny na skládky nebo meziskládky</t>
  </si>
  <si>
    <t>824867949</t>
  </si>
  <si>
    <t>Uložení sypaniny na skládky nebo meziskládky bez hutnění s upravením uložené sypaniny do předepsaného tvaru</t>
  </si>
  <si>
    <t>"ornice na mezideponii" 982</t>
  </si>
  <si>
    <t>"odkopávky na skládce" 5039,25+249,3</t>
  </si>
  <si>
    <t>14</t>
  </si>
  <si>
    <t>181351113</t>
  </si>
  <si>
    <t>Rozprostření ornice tl vrstvy do 200 mm pl přes 500 m2 v rovině nebo ve svahu do 1:5 strojně</t>
  </si>
  <si>
    <t>-955504310</t>
  </si>
  <si>
    <t>Rozprostření a urovnání ornice v rovině nebo ve svahu sklonu do 1:5 strojně při souvislé ploše přes 500 m2, tl. vrstvy do 200 mm</t>
  </si>
  <si>
    <t>4910</t>
  </si>
  <si>
    <t>181451121</t>
  </si>
  <si>
    <t>Založení lučního trávníku výsevem pl přes 1000 m2 v rovině a ve svahu do 1:5</t>
  </si>
  <si>
    <t>-908644906</t>
  </si>
  <si>
    <t>Založení trávníku na půdě předem připravené plochy přes 1000 m2 výsevem včetně utažení lučního v rovině nebo na svahu do 1:5</t>
  </si>
  <si>
    <t>16</t>
  </si>
  <si>
    <t>00572474</t>
  </si>
  <si>
    <t>osivo směs travní krajinná-svahová</t>
  </si>
  <si>
    <t>kg</t>
  </si>
  <si>
    <t>-1289530416</t>
  </si>
  <si>
    <t>0,2*4910</t>
  </si>
  <si>
    <t>17</t>
  </si>
  <si>
    <t>181951111</t>
  </si>
  <si>
    <t>Úprava pláně v hornině třídy těžitelnosti I skupiny 1 až 3 bez zhutnění strojně</t>
  </si>
  <si>
    <t>-2138790281</t>
  </si>
  <si>
    <t>Úprava pláně vyrovnáním výškových rozdílů strojně v hornině třídy těžitelnosti I, skupiny 1 až 3 bez zhutnění</t>
  </si>
  <si>
    <t>"vegetační plochy" 4910</t>
  </si>
  <si>
    <t>18</t>
  </si>
  <si>
    <t>181951112</t>
  </si>
  <si>
    <t>Úprava pláně v hornině třídy těžitelnosti I skupiny 1 až 3 se zhutněním strojně</t>
  </si>
  <si>
    <t>-1480415489</t>
  </si>
  <si>
    <t>Úprava pláně vyrovnáním výškových rozdílů strojně v hornině třídy těžitelnosti I, skupiny 1 až 3 se zhutněním</t>
  </si>
  <si>
    <t>"polní cesta" 7024</t>
  </si>
  <si>
    <t>"krajnice" 1644</t>
  </si>
  <si>
    <t>Zakládání</t>
  </si>
  <si>
    <t>19</t>
  </si>
  <si>
    <t>211971110</t>
  </si>
  <si>
    <t>Zřízení opláštění žeber nebo trativodů geotextilií v rýze nebo zářezu sklonu do 1:2,5</t>
  </si>
  <si>
    <t>-1038407096</t>
  </si>
  <si>
    <t>(0,2+0,3+0,5+0,5)*1662</t>
  </si>
  <si>
    <t>20</t>
  </si>
  <si>
    <t>69311080</t>
  </si>
  <si>
    <t>geotextilie netkaná separační, ochranná, filtrační, drenážní PES 200g/m2</t>
  </si>
  <si>
    <t>10081418</t>
  </si>
  <si>
    <t>2493*1,1</t>
  </si>
  <si>
    <t>212752213</t>
  </si>
  <si>
    <t xml:space="preserve">Trativody drenážních trubek plastových flexibilních D do 160 mm  - položení drenážní trubky</t>
  </si>
  <si>
    <t>m</t>
  </si>
  <si>
    <t>-2021746969</t>
  </si>
  <si>
    <t>"podélná drenáž" 1662</t>
  </si>
  <si>
    <t>22</t>
  </si>
  <si>
    <t>28611223</t>
  </si>
  <si>
    <t>trubka drenážní flexibilní celoperforovaná PVC-U SN 4 DN 100 pro meliorace, dočasné nebo odlehčovací drenáže</t>
  </si>
  <si>
    <t>-1653877361</t>
  </si>
  <si>
    <t>1662*1,05</t>
  </si>
  <si>
    <t>Vodorovné konstrukce</t>
  </si>
  <si>
    <t>23</t>
  </si>
  <si>
    <t>451315115</t>
  </si>
  <si>
    <t>Podkladní nebo výplňová vrstva z betonu C 16/20 tl do 100 mm</t>
  </si>
  <si>
    <t>-1199472852</t>
  </si>
  <si>
    <t>Podkladní a výplňové vrstvy z betonu prostého tloušťky do 100 mm, z betonu C 16/20</t>
  </si>
  <si>
    <t>"vozovka zpomalovací prvky-podkladní beton" 16</t>
  </si>
  <si>
    <t>Komunikace pozemní</t>
  </si>
  <si>
    <t>24</t>
  </si>
  <si>
    <t>564730011</t>
  </si>
  <si>
    <t>Podklad z kameniva hrubého drceného vel. 8-16 mm plochy přes 100 m2 tl 100 mm</t>
  </si>
  <si>
    <t>937086741</t>
  </si>
  <si>
    <t>Podklad nebo kryt z kameniva hrubého drceného vel. 8-16 mm s rozprostřením a zhutněním plochy přes 100 m2, po zhutnění tl. 100 mm</t>
  </si>
  <si>
    <t>"zpevnění krajnic-lomové výsivky" 1640</t>
  </si>
  <si>
    <t>25</t>
  </si>
  <si>
    <t>564831111</t>
  </si>
  <si>
    <t>Podklad ze štěrkodrtě ŠD plochy přes 100 m2 tl 100 mm</t>
  </si>
  <si>
    <t>1384778360</t>
  </si>
  <si>
    <t>Podklad ze štěrkodrti ŠD s rozprostřením a zhutněním plochy přes 100 m2, po zhutnění tl. 100 mm</t>
  </si>
  <si>
    <t>26</t>
  </si>
  <si>
    <t>564851111</t>
  </si>
  <si>
    <t>Podklad ze štěrkodrtě ŠD tl 150 mm</t>
  </si>
  <si>
    <t>2139914074</t>
  </si>
  <si>
    <t>"vozovka" 7024+(1640*2*0,11)</t>
  </si>
  <si>
    <t>"vozovka zpomalovací prvky" 16+16</t>
  </si>
  <si>
    <t>27</t>
  </si>
  <si>
    <t>564851113</t>
  </si>
  <si>
    <t>Podklad ze štěrkodrtě ŠD plochy přes 100 m2 tl 170 mm</t>
  </si>
  <si>
    <t>138324249</t>
  </si>
  <si>
    <t>Podklad ze štěrkodrti ŠD s rozprostřením a zhutněním plochy přes 100 m2, po zhutnění tl. 170 mm</t>
  </si>
  <si>
    <t>"vozovka" 7024+(1640*2*0,18)</t>
  </si>
  <si>
    <t>"vozovka zpomalovací prvky" 16</t>
  </si>
  <si>
    <t>28</t>
  </si>
  <si>
    <t>565145111</t>
  </si>
  <si>
    <t>Asfaltový beton vrstva podkladní ACP 16 (obalované kamenivo OKS) tl 60 mm š do 3 m</t>
  </si>
  <si>
    <t>-1867802758</t>
  </si>
  <si>
    <t>Asfaltový beton vrstva podkladní ACP 16 (obalované kamenivo střednězrnné - OKS) s rozprostřením a zhutněním v pruhu šířky přes 1,5 do 3 m, po zhutnění tl. 60 mm</t>
  </si>
  <si>
    <t>"vozovka" 7024+(1640*2*0,03)</t>
  </si>
  <si>
    <t>29</t>
  </si>
  <si>
    <t>569251111</t>
  </si>
  <si>
    <t>Zpevnění krajnic štěrkopískem nebo kamenivem těženým tl 150 mm</t>
  </si>
  <si>
    <t>1654055564</t>
  </si>
  <si>
    <t>Zpevnění krajnic nebo komunikací pro pěší s rozprostřením a zhutněním, po zhutnění štěrkopískem nebo kamenivem těženým tl. 150 mm</t>
  </si>
  <si>
    <t>1640</t>
  </si>
  <si>
    <t>30</t>
  </si>
  <si>
    <t>573111112</t>
  </si>
  <si>
    <t>Postřik živičný infiltrační s posypem z asfaltu množství 1 kg/m2</t>
  </si>
  <si>
    <t>-15815932</t>
  </si>
  <si>
    <t>Postřik infiltrační PI z asfaltu silničního s posypem kamenivem, v množství 1,00 kg/m2</t>
  </si>
  <si>
    <t>7416,8</t>
  </si>
  <si>
    <t>31</t>
  </si>
  <si>
    <t>573211112</t>
  </si>
  <si>
    <t>Postřik živičný spojovací z asfaltu v množství 0,70 kg/m2</t>
  </si>
  <si>
    <t>814694126</t>
  </si>
  <si>
    <t>Postřik spojovací PS bez posypu kamenivem z asfaltu silničního, v množství 0,70 kg/m2</t>
  </si>
  <si>
    <t>7056,8</t>
  </si>
  <si>
    <t>32</t>
  </si>
  <si>
    <t>577134111</t>
  </si>
  <si>
    <t>Asfaltový beton vrstva obrusná ACO 11 (ABS) tř. I tl 40 mm š do 3 m z nemodifikovaného asfaltu</t>
  </si>
  <si>
    <t>1053657956</t>
  </si>
  <si>
    <t>Asfaltový beton vrstva obrusná ACO 11 (ABS) s rozprostřením a se zhutněním z nemodifikovaného asfaltu v pruhu šířky do 3 m tř. I, po zhutnění tl. 40 mm</t>
  </si>
  <si>
    <t>"vozovka" 7024+(1640*2*0,01)</t>
  </si>
  <si>
    <t>33</t>
  </si>
  <si>
    <t>594511113</t>
  </si>
  <si>
    <t>Kladení dlažby z lomového kamene tl do 250 mm s provedením lože z betonu</t>
  </si>
  <si>
    <t>1123519443</t>
  </si>
  <si>
    <t>Kladení dlažby z lomového kamene lomařsky upraveného v ploše vodorovné nebo ve sklonu na plocho tl. do 250 mm, bez vyplnění spár, s provedením lože tl. 50 mm z betonu</t>
  </si>
  <si>
    <t>34</t>
  </si>
  <si>
    <t>58380751</t>
  </si>
  <si>
    <t>kámen lomový regulační (1 až 2 m2/t) LMB 10/60</t>
  </si>
  <si>
    <t>-600608377</t>
  </si>
  <si>
    <t>"vozovka zpomalovací prvky-1 t=1m2" 16</t>
  </si>
  <si>
    <t>35</t>
  </si>
  <si>
    <t>599632111</t>
  </si>
  <si>
    <t>Vyplnění spár dlažby z lomového kamene MC se zatřením</t>
  </si>
  <si>
    <t>-1914852826</t>
  </si>
  <si>
    <t>Vyplnění spár dlažby (přídlažby) z lomového kamene v jakémkoliv sklonu plochy a jakékoliv tloušťky cementovou maltou se zatřením</t>
  </si>
  <si>
    <t>Trubní vedení</t>
  </si>
  <si>
    <t>36</t>
  </si>
  <si>
    <t>895111121</t>
  </si>
  <si>
    <t>Drenážní šachtice normální z betonových dílců Šn-60 hl do 1 m</t>
  </si>
  <si>
    <t>kus</t>
  </si>
  <si>
    <t>1218536809</t>
  </si>
  <si>
    <t>Drenážní šachtice normální z betonových dílců typ Šn 60 hl. do 1 m</t>
  </si>
  <si>
    <t>"vsakovací jímky" 4</t>
  </si>
  <si>
    <t>37</t>
  </si>
  <si>
    <t>895611111</t>
  </si>
  <si>
    <t>Drenážní vyúsť z betonových trub VT</t>
  </si>
  <si>
    <t>125508589</t>
  </si>
  <si>
    <t>Drenážní výusť z trub betonových</t>
  </si>
  <si>
    <t xml:space="preserve">"vyústění drenáží" 6 </t>
  </si>
  <si>
    <t>Ostatní konstrukce a práce-bourání</t>
  </si>
  <si>
    <t>38</t>
  </si>
  <si>
    <t>911331131</t>
  </si>
  <si>
    <t>Svodidlo ocelové jednostranné zádržnosti H1 se zaberaněním sloupků ve vzdálenosti do 2 m</t>
  </si>
  <si>
    <t>19369136</t>
  </si>
  <si>
    <t>Silniční svodidlo ocelové se zaberaněním sloupků jednostranné úroveň zádržnosti H1 vzdálenosti sloupků do 2 m</t>
  </si>
  <si>
    <t>39</t>
  </si>
  <si>
    <t>914111111</t>
  </si>
  <si>
    <t>Montáž svislé dopravní značky základní velikosti do 1 m2 objímkami na sloupky nebo konzoly</t>
  </si>
  <si>
    <t>KUS</t>
  </si>
  <si>
    <t>-1635114275</t>
  </si>
  <si>
    <t>A92</t>
  </si>
  <si>
    <t>40</t>
  </si>
  <si>
    <t>916131213</t>
  </si>
  <si>
    <t>Osazení silničního obrubníku betonového stojatého s boční opěrou do lože z betonu prostého</t>
  </si>
  <si>
    <t>1959062869</t>
  </si>
  <si>
    <t>41</t>
  </si>
  <si>
    <t>59217031</t>
  </si>
  <si>
    <t>obrubník betonový silniční 1000x150x250mm</t>
  </si>
  <si>
    <t>1140486683</t>
  </si>
  <si>
    <t>42</t>
  </si>
  <si>
    <t>40445620</t>
  </si>
  <si>
    <t>zákazové, příkazové dopravní značky B1-B34, C1-15 700mm</t>
  </si>
  <si>
    <t>-1109840013</t>
  </si>
  <si>
    <t>"B20a"1</t>
  </si>
  <si>
    <t>43</t>
  </si>
  <si>
    <t>914511112</t>
  </si>
  <si>
    <t>Montáž sloupku dopravních značek délky do 3,5 m do hliníkové patky</t>
  </si>
  <si>
    <t>-959888569</t>
  </si>
  <si>
    <t>A98</t>
  </si>
  <si>
    <t>44</t>
  </si>
  <si>
    <t>40445230</t>
  </si>
  <si>
    <t>sloupek pro dopravní značku Zn D 70mm v 3,5m</t>
  </si>
  <si>
    <t>622498883</t>
  </si>
  <si>
    <t>45</t>
  </si>
  <si>
    <t>40445257</t>
  </si>
  <si>
    <t>svorka upínací na sloupek D 70mm</t>
  </si>
  <si>
    <t>1242225905</t>
  </si>
  <si>
    <t>2*1</t>
  </si>
  <si>
    <t>99</t>
  </si>
  <si>
    <t>Staveništní přesun hmot</t>
  </si>
  <si>
    <t>46</t>
  </si>
  <si>
    <t>998225111</t>
  </si>
  <si>
    <t>Přesun hmot pro pozemní komunikace s krytem z kamene, monolitickým betonovým nebo živičným</t>
  </si>
  <si>
    <t>-848733042</t>
  </si>
  <si>
    <t>Přesun hmot pro komunikace s krytem z kameniva, monolitickým betonovým nebo živičným dopravní vzdálenost do 200 m jakékoliv délky objektu</t>
  </si>
  <si>
    <t>102 - Polní cesta-2. stavební část</t>
  </si>
  <si>
    <t xml:space="preserve">    3 - Svislé a kompletní konstrukce</t>
  </si>
  <si>
    <t>-713780478</t>
  </si>
  <si>
    <t>"sejmutí ornice" 1875</t>
  </si>
  <si>
    <t>792006867</t>
  </si>
  <si>
    <t>"sanace podloží" 220*5*0,4</t>
  </si>
  <si>
    <t>"výkop" 0,25*973</t>
  </si>
  <si>
    <t>-532376416</t>
  </si>
  <si>
    <t>"ornice na mezideponii" 0,2*670</t>
  </si>
  <si>
    <t>1397346622</t>
  </si>
  <si>
    <t>"rýha pro drenáž" 0,3*0,5*243,2</t>
  </si>
  <si>
    <t>-1377956</t>
  </si>
  <si>
    <t>"odvoz ornice na mezideponii" 670</t>
  </si>
  <si>
    <t>"odvoz ornice z mezideponie na stavbu" 670</t>
  </si>
  <si>
    <t>-1520870990</t>
  </si>
  <si>
    <t>"odkopávky na skládku" 683,25+36,48</t>
  </si>
  <si>
    <t>"ornice" 0,2*1205</t>
  </si>
  <si>
    <t>-1544232075</t>
  </si>
  <si>
    <t>"odvoz do 15 km" 960,73*9</t>
  </si>
  <si>
    <t>-531835329</t>
  </si>
  <si>
    <t>"ornice na mezideponii" 670*0,2</t>
  </si>
  <si>
    <t>-1374629856</t>
  </si>
  <si>
    <t>-2050889550</t>
  </si>
  <si>
    <t>440*2,2</t>
  </si>
  <si>
    <t>-285199847</t>
  </si>
  <si>
    <t>"separační geotextilie 400 g/m2" (220*5*2)+(0,4*220*2)</t>
  </si>
  <si>
    <t>-342404619</t>
  </si>
  <si>
    <t>"poplatek za skládku" 960,73*1,8</t>
  </si>
  <si>
    <t>-1366785290</t>
  </si>
  <si>
    <t>"ornice na mezideponii" 1205*0,2</t>
  </si>
  <si>
    <t>"odkopávky na skládce" 683,25</t>
  </si>
  <si>
    <t>1093168658</t>
  </si>
  <si>
    <t>670</t>
  </si>
  <si>
    <t>519335217</t>
  </si>
  <si>
    <t>-764644637</t>
  </si>
  <si>
    <t>0,2*670</t>
  </si>
  <si>
    <t>1366276378</t>
  </si>
  <si>
    <t>"vegetační plochy" 670</t>
  </si>
  <si>
    <t>366614841</t>
  </si>
  <si>
    <t>"polní cesta" 973</t>
  </si>
  <si>
    <t>"krajnice" 220</t>
  </si>
  <si>
    <t>-662631287</t>
  </si>
  <si>
    <t>(0,2+0,3+0,5+0,5)*243,2</t>
  </si>
  <si>
    <t>-603123358</t>
  </si>
  <si>
    <t>364,8*1,1</t>
  </si>
  <si>
    <t>-669377311</t>
  </si>
  <si>
    <t>"podélná drenáž" 243,2</t>
  </si>
  <si>
    <t>-582629545</t>
  </si>
  <si>
    <t>243,2*1,05</t>
  </si>
  <si>
    <t>Svislé a kompletní konstrukce</t>
  </si>
  <si>
    <t>388995212</t>
  </si>
  <si>
    <t>Chránička kabelů z trub HDPE DN 110</t>
  </si>
  <si>
    <t>24527262</t>
  </si>
  <si>
    <t>Chránička kabelů v římse z trub HDPE přes DN 80 do DN 110</t>
  </si>
  <si>
    <t>"chránička"(3*10)+(1*12)</t>
  </si>
  <si>
    <t>662773097</t>
  </si>
  <si>
    <t>81826680</t>
  </si>
  <si>
    <t>"zpevnění krajnic-lomové výsivky" 220</t>
  </si>
  <si>
    <t>-1156603701</t>
  </si>
  <si>
    <t>-18826270</t>
  </si>
  <si>
    <t>"vozovka" 973+(220*2*0,11)</t>
  </si>
  <si>
    <t>550745429</t>
  </si>
  <si>
    <t>"vozovka" 973+(220*2*0,18)</t>
  </si>
  <si>
    <t>1034890240</t>
  </si>
  <si>
    <t>"vozovka" 973+(220*2*0,03)</t>
  </si>
  <si>
    <t>952546754</t>
  </si>
  <si>
    <t>220</t>
  </si>
  <si>
    <t>-456436756</t>
  </si>
  <si>
    <t>1021,4</t>
  </si>
  <si>
    <t>306290772</t>
  </si>
  <si>
    <t>989,4</t>
  </si>
  <si>
    <t>558673607</t>
  </si>
  <si>
    <t>"vozovka" 973+(220*2*0,01)+12</t>
  </si>
  <si>
    <t>-629302727</t>
  </si>
  <si>
    <t>"vozovka zpomalovací prvky" 2</t>
  </si>
  <si>
    <t>-1826127709</t>
  </si>
  <si>
    <t>"vozovka zpomalovací prvky-1 t=1m2" 2</t>
  </si>
  <si>
    <t>796570328</t>
  </si>
  <si>
    <t>"vozovka zpomalovací prvky"2</t>
  </si>
  <si>
    <t>1529144253</t>
  </si>
  <si>
    <t>"vsakovací jímky" 1</t>
  </si>
  <si>
    <t>-363653849</t>
  </si>
  <si>
    <t>"vyústění drenáží" 2</t>
  </si>
  <si>
    <t>-860997936</t>
  </si>
  <si>
    <t>-1346643857</t>
  </si>
  <si>
    <t>10490955</t>
  </si>
  <si>
    <t>-1016878999</t>
  </si>
  <si>
    <t>87462963</t>
  </si>
  <si>
    <t>1407743973</t>
  </si>
  <si>
    <t>71</t>
  </si>
  <si>
    <t>-909186944</t>
  </si>
  <si>
    <t>50</t>
  </si>
  <si>
    <t>59217028</t>
  </si>
  <si>
    <t>obrubník betonový silniční nájezdový 500x150x150mm</t>
  </si>
  <si>
    <t>939798165</t>
  </si>
  <si>
    <t>47</t>
  </si>
  <si>
    <t>723870577</t>
  </si>
  <si>
    <t>001 - Vedlejší rozpočtové náklady</t>
  </si>
  <si>
    <t>OST - Ostatní</t>
  </si>
  <si>
    <t>VRN - Vedlejší rozpočtové náklady</t>
  </si>
  <si>
    <t xml:space="preserve">    VRN3 - Zařízení staveniště</t>
  </si>
  <si>
    <t>OST</t>
  </si>
  <si>
    <t>Ostatní</t>
  </si>
  <si>
    <t>011314000</t>
  </si>
  <si>
    <t>Archeologický dohled</t>
  </si>
  <si>
    <t>ks</t>
  </si>
  <si>
    <t>1024</t>
  </si>
  <si>
    <t>-628969857</t>
  </si>
  <si>
    <t>011324000</t>
  </si>
  <si>
    <t>Archeologický průzkum</t>
  </si>
  <si>
    <t>347131461</t>
  </si>
  <si>
    <t>011514000</t>
  </si>
  <si>
    <t>Stavebně-statický průzkum</t>
  </si>
  <si>
    <t>-757877409</t>
  </si>
  <si>
    <t>012103000</t>
  </si>
  <si>
    <t>Geodetické práce před výstavbou</t>
  </si>
  <si>
    <t>1590603801</t>
  </si>
  <si>
    <t>012203000</t>
  </si>
  <si>
    <t>Geodetické práce při provádění stavby</t>
  </si>
  <si>
    <t>1683389177</t>
  </si>
  <si>
    <t>012303000</t>
  </si>
  <si>
    <t>Geodetické práce po výstavbě</t>
  </si>
  <si>
    <t>-1379042900</t>
  </si>
  <si>
    <t>013254000</t>
  </si>
  <si>
    <t>Dokumentace skutečného provedení stavby</t>
  </si>
  <si>
    <t>-299959470</t>
  </si>
  <si>
    <t>020001000</t>
  </si>
  <si>
    <t>Příprava staveniště</t>
  </si>
  <si>
    <t>684191054</t>
  </si>
  <si>
    <t>021103000</t>
  </si>
  <si>
    <t>Zabezpečení přírodních hodnot na místě</t>
  </si>
  <si>
    <t>-362956142</t>
  </si>
  <si>
    <t>034503000-1</t>
  </si>
  <si>
    <t>Informační tabule na staveništi</t>
  </si>
  <si>
    <t>-397656786</t>
  </si>
  <si>
    <t>"informační tabule k publicitě - dočasná" 1</t>
  </si>
  <si>
    <t>034503000-2</t>
  </si>
  <si>
    <t>541548116</t>
  </si>
  <si>
    <t>"informační tabule k publicitě - trvalá" 1</t>
  </si>
  <si>
    <t>VRN</t>
  </si>
  <si>
    <t>VRN3</t>
  </si>
  <si>
    <t>Zařízení staveniště</t>
  </si>
  <si>
    <t>030001000</t>
  </si>
  <si>
    <t>Zařízení staveniště - ZŘÍZENÍ, PROVOZ, DEMONTÁŽ</t>
  </si>
  <si>
    <t>-253908341</t>
  </si>
  <si>
    <t>043002000</t>
  </si>
  <si>
    <t>Zkoušky a ostatní měření</t>
  </si>
  <si>
    <t>KS</t>
  </si>
  <si>
    <t>991854303</t>
  </si>
  <si>
    <t>"hutnící zkoušky" 6</t>
  </si>
  <si>
    <t>SEZNAM FIGUR</t>
  </si>
  <si>
    <t>Výměra</t>
  </si>
  <si>
    <t>A100</t>
  </si>
  <si>
    <t>2*2</t>
  </si>
  <si>
    <t>A94</t>
  </si>
  <si>
    <t>"IS19a" 2"ks</t>
  </si>
  <si>
    <t>A99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</si>
</sst>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2" borderId="22" xfId="0" applyNumberFormat="1" applyFont="1" applyFill="1" applyBorder="1" applyAlignment="1" applyProtection="1">
      <alignment vertical="center"/>
      <protection locked="0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230308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Výstavba komunikací - polní cesta VC3, lokalita Na Strouze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10. 9. 2024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'101 - Polní cesta-1. stav...'!J30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'101 - Polní cesta-1. stav...'!P124</f>
        <v>0</v>
      </c>
      <c r="AV95" s="127">
        <f>'101 - Polní cesta-1. stav...'!J33</f>
        <v>0</v>
      </c>
      <c r="AW95" s="127">
        <f>'101 - Polní cesta-1. stav...'!J34</f>
        <v>0</v>
      </c>
      <c r="AX95" s="127">
        <f>'101 - Polní cesta-1. stav...'!J35</f>
        <v>0</v>
      </c>
      <c r="AY95" s="127">
        <f>'101 - Polní cesta-1. stav...'!J36</f>
        <v>0</v>
      </c>
      <c r="AZ95" s="127">
        <f>'101 - Polní cesta-1. stav...'!F33</f>
        <v>0</v>
      </c>
      <c r="BA95" s="127">
        <f>'101 - Polní cesta-1. stav...'!F34</f>
        <v>0</v>
      </c>
      <c r="BB95" s="127">
        <f>'101 - Polní cesta-1. stav...'!F35</f>
        <v>0</v>
      </c>
      <c r="BC95" s="127">
        <f>'101 - Polní cesta-1. stav...'!F36</f>
        <v>0</v>
      </c>
      <c r="BD95" s="129">
        <f>'101 - Polní cesta-1. stav...'!F37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'102 - Polní cesta-2. stav...'!J30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'102 - Polní cesta-2. stav...'!P125</f>
        <v>0</v>
      </c>
      <c r="AV96" s="127">
        <f>'102 - Polní cesta-2. stav...'!J33</f>
        <v>0</v>
      </c>
      <c r="AW96" s="127">
        <f>'102 - Polní cesta-2. stav...'!J34</f>
        <v>0</v>
      </c>
      <c r="AX96" s="127">
        <f>'102 - Polní cesta-2. stav...'!J35</f>
        <v>0</v>
      </c>
      <c r="AY96" s="127">
        <f>'102 - Polní cesta-2. stav...'!J36</f>
        <v>0</v>
      </c>
      <c r="AZ96" s="127">
        <f>'102 - Polní cesta-2. stav...'!F33</f>
        <v>0</v>
      </c>
      <c r="BA96" s="127">
        <f>'102 - Polní cesta-2. stav...'!F34</f>
        <v>0</v>
      </c>
      <c r="BB96" s="127">
        <f>'102 - Polní cesta-2. stav...'!F35</f>
        <v>0</v>
      </c>
      <c r="BC96" s="127">
        <f>'102 - Polní cesta-2. stav...'!F36</f>
        <v>0</v>
      </c>
      <c r="BD96" s="129">
        <f>'102 - Polní cesta-2. stav...'!F37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'001 - Vedlejší rozpočtové...'!J30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31">
        <v>0</v>
      </c>
      <c r="AT97" s="132">
        <f>ROUND(SUM(AV97:AW97),2)</f>
        <v>0</v>
      </c>
      <c r="AU97" s="133">
        <f>'001 - Vedlejší rozpočtové...'!P119</f>
        <v>0</v>
      </c>
      <c r="AV97" s="132">
        <f>'001 - Vedlejší rozpočtové...'!J33</f>
        <v>0</v>
      </c>
      <c r="AW97" s="132">
        <f>'001 - Vedlejší rozpočtové...'!J34</f>
        <v>0</v>
      </c>
      <c r="AX97" s="132">
        <f>'001 - Vedlejší rozpočtové...'!J35</f>
        <v>0</v>
      </c>
      <c r="AY97" s="132">
        <f>'001 - Vedlejší rozpočtové...'!J36</f>
        <v>0</v>
      </c>
      <c r="AZ97" s="132">
        <f>'001 - Vedlejší rozpočtové...'!F33</f>
        <v>0</v>
      </c>
      <c r="BA97" s="132">
        <f>'001 - Vedlejší rozpočtové...'!F34</f>
        <v>0</v>
      </c>
      <c r="BB97" s="132">
        <f>'001 - Vedlejší rozpočtové...'!F35</f>
        <v>0</v>
      </c>
      <c r="BC97" s="132">
        <f>'001 - Vedlejší rozpočtové...'!F36</f>
        <v>0</v>
      </c>
      <c r="BD97" s="134">
        <f>'001 - Vedlejší rozpočtové...'!F37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1PT9OQZohY3KHuqRan48OuecEuVvvnBccrkBBrpZ39T+LMVZSHToTWr1RoMPmfhVwtIqPRXc69p694Nhc7Z9PA==" hashValue="IhvyeW4XJxQyFDLJLhqkhg9lngW2doqtQ5M55V03Uq2S/y7P8Dpt4PdxKEEW8wRJi9J+vLNOBNobpTJj41OHL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01 - Polní cesta-1. stav...'!C2" display="/"/>
    <hyperlink ref="A96" location="'102 - Polní cesta-2. stav...'!C2" display="/"/>
    <hyperlink ref="A97" location="'001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Výstavba komunikací - polní cesta VC3, lokalita Na Strouze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10. 9. 2024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ROUND((SUM(BE124:BE282)),  2)</f>
        <v>0</v>
      </c>
      <c r="G33" s="37"/>
      <c r="H33" s="37"/>
      <c r="I33" s="154">
        <v>0.20999999999999999</v>
      </c>
      <c r="J33" s="153">
        <f>ROUND(((SUM(BE124:BE282))*I33),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ROUND((SUM(BF124:BF282)),  2)</f>
        <v>0</v>
      </c>
      <c r="G34" s="37"/>
      <c r="H34" s="37"/>
      <c r="I34" s="154">
        <v>0.14999999999999999</v>
      </c>
      <c r="J34" s="153">
        <f>ROUND(((SUM(BF124:BF282))*I34),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ROUND((SUM(BG124:BG282)),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ROUND((SUM(BH124:BH282)),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Výstavba komunikací - polní cesta VC3, lokalita Na Strouze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101 - Polní cesta-1. 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10. 9. 2024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J191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J204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J208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J249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J256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J280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Výstavba komunikací - polní cesta VC3, lokalita Na Strouze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101 - Polní cesta-1. stavební část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10. 9. 2024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107</v>
      </c>
      <c r="D123" s="193" t="s">
        <v>58</v>
      </c>
      <c r="E123" s="193" t="s">
        <v>54</v>
      </c>
      <c r="F123" s="193" t="s">
        <v>55</v>
      </c>
      <c r="G123" s="193" t="s">
        <v>108</v>
      </c>
      <c r="H123" s="193" t="s">
        <v>109</v>
      </c>
      <c r="I123" s="193" t="s">
        <v>110</v>
      </c>
      <c r="J123" s="193" t="s">
        <v>95</v>
      </c>
      <c r="K123" s="194" t="s">
        <v>111</v>
      </c>
      <c r="L123" s="195"/>
      <c r="M123" s="99" t="s">
        <v>1</v>
      </c>
      <c r="N123" s="100" t="s">
        <v>37</v>
      </c>
      <c r="O123" s="100" t="s">
        <v>112</v>
      </c>
      <c r="P123" s="100" t="s">
        <v>113</v>
      </c>
      <c r="Q123" s="100" t="s">
        <v>114</v>
      </c>
      <c r="R123" s="100" t="s">
        <v>115</v>
      </c>
      <c r="S123" s="100" t="s">
        <v>116</v>
      </c>
      <c r="T123" s="101" t="s">
        <v>117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118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8202.9997280200005</v>
      </c>
      <c r="S124" s="103"/>
      <c r="T124" s="199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97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119</v>
      </c>
      <c r="F125" s="204" t="s">
        <v>120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P126+P191+P204+P208+P249+P256</f>
        <v>0</v>
      </c>
      <c r="Q125" s="209"/>
      <c r="R125" s="210">
        <f>R126+R191+R204+R208+R249+R256</f>
        <v>8202.9997280200005</v>
      </c>
      <c r="S125" s="209"/>
      <c r="T125" s="211">
        <f>T126+T191+T204+T208+T249+T256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121</v>
      </c>
      <c r="BK125" s="214">
        <f>BK126+BK191+BK204+BK208+BK249+BK256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122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SUM(P127:P190)</f>
        <v>0</v>
      </c>
      <c r="Q126" s="209"/>
      <c r="R126" s="210">
        <f>SUM(R127:R190)</f>
        <v>7224.0667999999996</v>
      </c>
      <c r="S126" s="209"/>
      <c r="T126" s="211">
        <f>SUM(T127:T190)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121</v>
      </c>
      <c r="BK126" s="214">
        <f>SUM(BK127:BK190)</f>
        <v>0</v>
      </c>
    </row>
    <row r="127" s="2" customFormat="1" ht="24.15" customHeight="1">
      <c r="A127" s="37"/>
      <c r="B127" s="38"/>
      <c r="C127" s="217" t="s">
        <v>81</v>
      </c>
      <c r="D127" s="217" t="s">
        <v>123</v>
      </c>
      <c r="E127" s="218" t="s">
        <v>124</v>
      </c>
      <c r="F127" s="219" t="s">
        <v>125</v>
      </c>
      <c r="G127" s="220" t="s">
        <v>126</v>
      </c>
      <c r="H127" s="221">
        <v>13600</v>
      </c>
      <c r="I127" s="222"/>
      <c r="J127" s="223">
        <f>ROUND(I127*H127,2)</f>
        <v>0</v>
      </c>
      <c r="K127" s="219" t="s">
        <v>127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128</v>
      </c>
      <c r="AT127" s="228" t="s">
        <v>123</v>
      </c>
      <c r="AU127" s="228" t="s">
        <v>83</v>
      </c>
      <c r="AY127" s="16" t="s">
        <v>121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128</v>
      </c>
      <c r="BM127" s="228" t="s">
        <v>129</v>
      </c>
    </row>
    <row r="128" s="2" customFormat="1">
      <c r="A128" s="37"/>
      <c r="B128" s="38"/>
      <c r="C128" s="39"/>
      <c r="D128" s="230" t="s">
        <v>130</v>
      </c>
      <c r="E128" s="39"/>
      <c r="F128" s="231" t="s">
        <v>131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83</v>
      </c>
    </row>
    <row r="129" s="13" customFormat="1">
      <c r="A129" s="13"/>
      <c r="B129" s="235"/>
      <c r="C129" s="236"/>
      <c r="D129" s="230" t="s">
        <v>132</v>
      </c>
      <c r="E129" s="237" t="s">
        <v>1</v>
      </c>
      <c r="F129" s="238" t="s">
        <v>133</v>
      </c>
      <c r="G129" s="236"/>
      <c r="H129" s="239">
        <v>13600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132</v>
      </c>
      <c r="AU129" s="245" t="s">
        <v>83</v>
      </c>
      <c r="AV129" s="13" t="s">
        <v>83</v>
      </c>
      <c r="AW129" s="13" t="s">
        <v>30</v>
      </c>
      <c r="AX129" s="13" t="s">
        <v>81</v>
      </c>
      <c r="AY129" s="245" t="s">
        <v>121</v>
      </c>
    </row>
    <row r="130" s="2" customFormat="1" ht="33" customHeight="1">
      <c r="A130" s="37"/>
      <c r="B130" s="38"/>
      <c r="C130" s="217" t="s">
        <v>83</v>
      </c>
      <c r="D130" s="217" t="s">
        <v>123</v>
      </c>
      <c r="E130" s="218" t="s">
        <v>134</v>
      </c>
      <c r="F130" s="219" t="s">
        <v>135</v>
      </c>
      <c r="G130" s="220" t="s">
        <v>136</v>
      </c>
      <c r="H130" s="221">
        <v>5039.25</v>
      </c>
      <c r="I130" s="222"/>
      <c r="J130" s="223">
        <f>ROUND(I130*H130,2)</f>
        <v>0</v>
      </c>
      <c r="K130" s="219" t="s">
        <v>127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128</v>
      </c>
      <c r="AT130" s="228" t="s">
        <v>123</v>
      </c>
      <c r="AU130" s="228" t="s">
        <v>83</v>
      </c>
      <c r="AY130" s="16" t="s">
        <v>121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128</v>
      </c>
      <c r="BM130" s="228" t="s">
        <v>137</v>
      </c>
    </row>
    <row r="131" s="2" customFormat="1">
      <c r="A131" s="37"/>
      <c r="B131" s="38"/>
      <c r="C131" s="39"/>
      <c r="D131" s="230" t="s">
        <v>130</v>
      </c>
      <c r="E131" s="39"/>
      <c r="F131" s="231" t="s">
        <v>138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83</v>
      </c>
    </row>
    <row r="132" s="13" customFormat="1">
      <c r="A132" s="13"/>
      <c r="B132" s="235"/>
      <c r="C132" s="236"/>
      <c r="D132" s="230" t="s">
        <v>132</v>
      </c>
      <c r="E132" s="237" t="s">
        <v>1</v>
      </c>
      <c r="F132" s="238" t="s">
        <v>139</v>
      </c>
      <c r="G132" s="236"/>
      <c r="H132" s="239">
        <v>3280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132</v>
      </c>
      <c r="AU132" s="245" t="s">
        <v>83</v>
      </c>
      <c r="AV132" s="13" t="s">
        <v>83</v>
      </c>
      <c r="AW132" s="13" t="s">
        <v>30</v>
      </c>
      <c r="AX132" s="13" t="s">
        <v>73</v>
      </c>
      <c r="AY132" s="245" t="s">
        <v>121</v>
      </c>
    </row>
    <row r="133" s="13" customFormat="1">
      <c r="A133" s="13"/>
      <c r="B133" s="235"/>
      <c r="C133" s="236"/>
      <c r="D133" s="230" t="s">
        <v>132</v>
      </c>
      <c r="E133" s="237" t="s">
        <v>1</v>
      </c>
      <c r="F133" s="238" t="s">
        <v>140</v>
      </c>
      <c r="G133" s="236"/>
      <c r="H133" s="239">
        <v>1759.25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132</v>
      </c>
      <c r="AU133" s="245" t="s">
        <v>83</v>
      </c>
      <c r="AV133" s="13" t="s">
        <v>83</v>
      </c>
      <c r="AW133" s="13" t="s">
        <v>30</v>
      </c>
      <c r="AX133" s="13" t="s">
        <v>73</v>
      </c>
      <c r="AY133" s="245" t="s">
        <v>121</v>
      </c>
    </row>
    <row r="134" s="14" customFormat="1">
      <c r="A134" s="14"/>
      <c r="B134" s="246"/>
      <c r="C134" s="247"/>
      <c r="D134" s="230" t="s">
        <v>132</v>
      </c>
      <c r="E134" s="248" t="s">
        <v>1</v>
      </c>
      <c r="F134" s="249" t="s">
        <v>141</v>
      </c>
      <c r="G134" s="247"/>
      <c r="H134" s="250">
        <v>5039.25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132</v>
      </c>
      <c r="AU134" s="256" t="s">
        <v>83</v>
      </c>
      <c r="AV134" s="14" t="s">
        <v>128</v>
      </c>
      <c r="AW134" s="14" t="s">
        <v>30</v>
      </c>
      <c r="AX134" s="14" t="s">
        <v>81</v>
      </c>
      <c r="AY134" s="256" t="s">
        <v>121</v>
      </c>
    </row>
    <row r="135" s="2" customFormat="1" ht="33" customHeight="1">
      <c r="A135" s="37"/>
      <c r="B135" s="38"/>
      <c r="C135" s="217" t="s">
        <v>142</v>
      </c>
      <c r="D135" s="217" t="s">
        <v>123</v>
      </c>
      <c r="E135" s="218" t="s">
        <v>143</v>
      </c>
      <c r="F135" s="219" t="s">
        <v>144</v>
      </c>
      <c r="G135" s="220" t="s">
        <v>136</v>
      </c>
      <c r="H135" s="221">
        <v>982</v>
      </c>
      <c r="I135" s="222"/>
      <c r="J135" s="223">
        <f>ROUND(I135*H135,2)</f>
        <v>0</v>
      </c>
      <c r="K135" s="219" t="s">
        <v>127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128</v>
      </c>
      <c r="AT135" s="228" t="s">
        <v>123</v>
      </c>
      <c r="AU135" s="228" t="s">
        <v>83</v>
      </c>
      <c r="AY135" s="16" t="s">
        <v>121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128</v>
      </c>
      <c r="BM135" s="228" t="s">
        <v>145</v>
      </c>
    </row>
    <row r="136" s="2" customFormat="1">
      <c r="A136" s="37"/>
      <c r="B136" s="38"/>
      <c r="C136" s="39"/>
      <c r="D136" s="230" t="s">
        <v>130</v>
      </c>
      <c r="E136" s="39"/>
      <c r="F136" s="231" t="s">
        <v>146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130</v>
      </c>
      <c r="AU136" s="16" t="s">
        <v>83</v>
      </c>
    </row>
    <row r="137" s="13" customFormat="1">
      <c r="A137" s="13"/>
      <c r="B137" s="235"/>
      <c r="C137" s="236"/>
      <c r="D137" s="230" t="s">
        <v>132</v>
      </c>
      <c r="E137" s="237" t="s">
        <v>1</v>
      </c>
      <c r="F137" s="238" t="s">
        <v>147</v>
      </c>
      <c r="G137" s="236"/>
      <c r="H137" s="239">
        <v>982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132</v>
      </c>
      <c r="AU137" s="245" t="s">
        <v>83</v>
      </c>
      <c r="AV137" s="13" t="s">
        <v>83</v>
      </c>
      <c r="AW137" s="13" t="s">
        <v>30</v>
      </c>
      <c r="AX137" s="13" t="s">
        <v>81</v>
      </c>
      <c r="AY137" s="245" t="s">
        <v>121</v>
      </c>
    </row>
    <row r="138" s="2" customFormat="1" ht="37.8" customHeight="1">
      <c r="A138" s="37"/>
      <c r="B138" s="38"/>
      <c r="C138" s="217" t="s">
        <v>128</v>
      </c>
      <c r="D138" s="217" t="s">
        <v>123</v>
      </c>
      <c r="E138" s="218" t="s">
        <v>148</v>
      </c>
      <c r="F138" s="219" t="s">
        <v>149</v>
      </c>
      <c r="G138" s="220" t="s">
        <v>136</v>
      </c>
      <c r="H138" s="221">
        <v>249.30000000000001</v>
      </c>
      <c r="I138" s="222"/>
      <c r="J138" s="223">
        <f>ROUND(I138*H138,2)</f>
        <v>0</v>
      </c>
      <c r="K138" s="219" t="s">
        <v>127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128</v>
      </c>
      <c r="AT138" s="228" t="s">
        <v>123</v>
      </c>
      <c r="AU138" s="228" t="s">
        <v>83</v>
      </c>
      <c r="AY138" s="16" t="s">
        <v>121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128</v>
      </c>
      <c r="BM138" s="228" t="s">
        <v>150</v>
      </c>
    </row>
    <row r="139" s="2" customFormat="1">
      <c r="A139" s="37"/>
      <c r="B139" s="38"/>
      <c r="C139" s="39"/>
      <c r="D139" s="230" t="s">
        <v>130</v>
      </c>
      <c r="E139" s="39"/>
      <c r="F139" s="231" t="s">
        <v>151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83</v>
      </c>
    </row>
    <row r="140" s="13" customFormat="1">
      <c r="A140" s="13"/>
      <c r="B140" s="235"/>
      <c r="C140" s="236"/>
      <c r="D140" s="230" t="s">
        <v>132</v>
      </c>
      <c r="E140" s="237" t="s">
        <v>1</v>
      </c>
      <c r="F140" s="238" t="s">
        <v>152</v>
      </c>
      <c r="G140" s="236"/>
      <c r="H140" s="239">
        <v>249.30000000000001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132</v>
      </c>
      <c r="AU140" s="245" t="s">
        <v>83</v>
      </c>
      <c r="AV140" s="13" t="s">
        <v>83</v>
      </c>
      <c r="AW140" s="13" t="s">
        <v>30</v>
      </c>
      <c r="AX140" s="13" t="s">
        <v>81</v>
      </c>
      <c r="AY140" s="245" t="s">
        <v>121</v>
      </c>
    </row>
    <row r="141" s="2" customFormat="1" ht="24.15" customHeight="1">
      <c r="A141" s="37"/>
      <c r="B141" s="38"/>
      <c r="C141" s="217" t="s">
        <v>153</v>
      </c>
      <c r="D141" s="217" t="s">
        <v>123</v>
      </c>
      <c r="E141" s="218" t="s">
        <v>154</v>
      </c>
      <c r="F141" s="219" t="s">
        <v>155</v>
      </c>
      <c r="G141" s="220" t="s">
        <v>126</v>
      </c>
      <c r="H141" s="221">
        <v>9820</v>
      </c>
      <c r="I141" s="222"/>
      <c r="J141" s="223">
        <f>ROUND(I141*H141,2)</f>
        <v>0</v>
      </c>
      <c r="K141" s="219" t="s">
        <v>127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128</v>
      </c>
      <c r="AT141" s="228" t="s">
        <v>123</v>
      </c>
      <c r="AU141" s="228" t="s">
        <v>83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128</v>
      </c>
      <c r="BM141" s="228" t="s">
        <v>156</v>
      </c>
    </row>
    <row r="142" s="2" customFormat="1">
      <c r="A142" s="37"/>
      <c r="B142" s="38"/>
      <c r="C142" s="39"/>
      <c r="D142" s="230" t="s">
        <v>130</v>
      </c>
      <c r="E142" s="39"/>
      <c r="F142" s="231" t="s">
        <v>157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83</v>
      </c>
    </row>
    <row r="143" s="13" customFormat="1">
      <c r="A143" s="13"/>
      <c r="B143" s="235"/>
      <c r="C143" s="236"/>
      <c r="D143" s="230" t="s">
        <v>132</v>
      </c>
      <c r="E143" s="237" t="s">
        <v>1</v>
      </c>
      <c r="F143" s="238" t="s">
        <v>158</v>
      </c>
      <c r="G143" s="236"/>
      <c r="H143" s="239">
        <v>4910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132</v>
      </c>
      <c r="AU143" s="245" t="s">
        <v>83</v>
      </c>
      <c r="AV143" s="13" t="s">
        <v>83</v>
      </c>
      <c r="AW143" s="13" t="s">
        <v>30</v>
      </c>
      <c r="AX143" s="13" t="s">
        <v>73</v>
      </c>
      <c r="AY143" s="245" t="s">
        <v>121</v>
      </c>
    </row>
    <row r="144" s="13" customFormat="1">
      <c r="A144" s="13"/>
      <c r="B144" s="235"/>
      <c r="C144" s="236"/>
      <c r="D144" s="230" t="s">
        <v>132</v>
      </c>
      <c r="E144" s="237" t="s">
        <v>1</v>
      </c>
      <c r="F144" s="238" t="s">
        <v>159</v>
      </c>
      <c r="G144" s="236"/>
      <c r="H144" s="239">
        <v>4910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132</v>
      </c>
      <c r="AU144" s="245" t="s">
        <v>83</v>
      </c>
      <c r="AV144" s="13" t="s">
        <v>83</v>
      </c>
      <c r="AW144" s="13" t="s">
        <v>30</v>
      </c>
      <c r="AX144" s="13" t="s">
        <v>73</v>
      </c>
      <c r="AY144" s="245" t="s">
        <v>121</v>
      </c>
    </row>
    <row r="145" s="14" customFormat="1">
      <c r="A145" s="14"/>
      <c r="B145" s="246"/>
      <c r="C145" s="247"/>
      <c r="D145" s="230" t="s">
        <v>132</v>
      </c>
      <c r="E145" s="248" t="s">
        <v>1</v>
      </c>
      <c r="F145" s="249" t="s">
        <v>141</v>
      </c>
      <c r="G145" s="247"/>
      <c r="H145" s="250">
        <v>9820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132</v>
      </c>
      <c r="AU145" s="256" t="s">
        <v>83</v>
      </c>
      <c r="AV145" s="14" t="s">
        <v>128</v>
      </c>
      <c r="AW145" s="14" t="s">
        <v>30</v>
      </c>
      <c r="AX145" s="14" t="s">
        <v>81</v>
      </c>
      <c r="AY145" s="256" t="s">
        <v>121</v>
      </c>
    </row>
    <row r="146" s="2" customFormat="1" ht="24.15" customHeight="1">
      <c r="A146" s="37"/>
      <c r="B146" s="38"/>
      <c r="C146" s="217" t="s">
        <v>160</v>
      </c>
      <c r="D146" s="217" t="s">
        <v>123</v>
      </c>
      <c r="E146" s="218" t="s">
        <v>161</v>
      </c>
      <c r="F146" s="219" t="s">
        <v>162</v>
      </c>
      <c r="G146" s="220" t="s">
        <v>136</v>
      </c>
      <c r="H146" s="221">
        <v>7026.5500000000002</v>
      </c>
      <c r="I146" s="222"/>
      <c r="J146" s="223">
        <f>ROUND(I146*H146,2)</f>
        <v>0</v>
      </c>
      <c r="K146" s="219" t="s">
        <v>127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128</v>
      </c>
      <c r="AT146" s="228" t="s">
        <v>123</v>
      </c>
      <c r="AU146" s="228" t="s">
        <v>83</v>
      </c>
      <c r="AY146" s="16" t="s">
        <v>121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128</v>
      </c>
      <c r="BM146" s="228" t="s">
        <v>163</v>
      </c>
    </row>
    <row r="147" s="2" customFormat="1">
      <c r="A147" s="37"/>
      <c r="B147" s="38"/>
      <c r="C147" s="39"/>
      <c r="D147" s="230" t="s">
        <v>130</v>
      </c>
      <c r="E147" s="39"/>
      <c r="F147" s="231" t="s">
        <v>164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83</v>
      </c>
    </row>
    <row r="148" s="13" customFormat="1">
      <c r="A148" s="13"/>
      <c r="B148" s="235"/>
      <c r="C148" s="236"/>
      <c r="D148" s="230" t="s">
        <v>132</v>
      </c>
      <c r="E148" s="237" t="s">
        <v>1</v>
      </c>
      <c r="F148" s="238" t="s">
        <v>165</v>
      </c>
      <c r="G148" s="236"/>
      <c r="H148" s="239">
        <v>5288.5500000000002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132</v>
      </c>
      <c r="AU148" s="245" t="s">
        <v>83</v>
      </c>
      <c r="AV148" s="13" t="s">
        <v>83</v>
      </c>
      <c r="AW148" s="13" t="s">
        <v>30</v>
      </c>
      <c r="AX148" s="13" t="s">
        <v>73</v>
      </c>
      <c r="AY148" s="245" t="s">
        <v>121</v>
      </c>
    </row>
    <row r="149" s="13" customFormat="1">
      <c r="A149" s="13"/>
      <c r="B149" s="235"/>
      <c r="C149" s="236"/>
      <c r="D149" s="230" t="s">
        <v>132</v>
      </c>
      <c r="E149" s="237" t="s">
        <v>1</v>
      </c>
      <c r="F149" s="238" t="s">
        <v>166</v>
      </c>
      <c r="G149" s="236"/>
      <c r="H149" s="239">
        <v>1738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132</v>
      </c>
      <c r="AU149" s="245" t="s">
        <v>83</v>
      </c>
      <c r="AV149" s="13" t="s">
        <v>83</v>
      </c>
      <c r="AW149" s="13" t="s">
        <v>30</v>
      </c>
      <c r="AX149" s="13" t="s">
        <v>73</v>
      </c>
      <c r="AY149" s="245" t="s">
        <v>121</v>
      </c>
    </row>
    <row r="150" s="14" customFormat="1">
      <c r="A150" s="14"/>
      <c r="B150" s="246"/>
      <c r="C150" s="247"/>
      <c r="D150" s="230" t="s">
        <v>132</v>
      </c>
      <c r="E150" s="248" t="s">
        <v>1</v>
      </c>
      <c r="F150" s="249" t="s">
        <v>141</v>
      </c>
      <c r="G150" s="247"/>
      <c r="H150" s="250">
        <v>7026.5500000000002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132</v>
      </c>
      <c r="AU150" s="256" t="s">
        <v>83</v>
      </c>
      <c r="AV150" s="14" t="s">
        <v>128</v>
      </c>
      <c r="AW150" s="14" t="s">
        <v>30</v>
      </c>
      <c r="AX150" s="14" t="s">
        <v>81</v>
      </c>
      <c r="AY150" s="256" t="s">
        <v>121</v>
      </c>
    </row>
    <row r="151" s="2" customFormat="1" ht="33" customHeight="1">
      <c r="A151" s="37"/>
      <c r="B151" s="38"/>
      <c r="C151" s="217" t="s">
        <v>167</v>
      </c>
      <c r="D151" s="217" t="s">
        <v>123</v>
      </c>
      <c r="E151" s="218" t="s">
        <v>168</v>
      </c>
      <c r="F151" s="219" t="s">
        <v>169</v>
      </c>
      <c r="G151" s="220" t="s">
        <v>136</v>
      </c>
      <c r="H151" s="221">
        <v>63238.949999999997</v>
      </c>
      <c r="I151" s="222"/>
      <c r="J151" s="223">
        <f>ROUND(I151*H151,2)</f>
        <v>0</v>
      </c>
      <c r="K151" s="219" t="s">
        <v>127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128</v>
      </c>
      <c r="AT151" s="228" t="s">
        <v>123</v>
      </c>
      <c r="AU151" s="228" t="s">
        <v>83</v>
      </c>
      <c r="AY151" s="16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128</v>
      </c>
      <c r="BM151" s="228" t="s">
        <v>170</v>
      </c>
    </row>
    <row r="152" s="2" customFormat="1">
      <c r="A152" s="37"/>
      <c r="B152" s="38"/>
      <c r="C152" s="39"/>
      <c r="D152" s="230" t="s">
        <v>130</v>
      </c>
      <c r="E152" s="39"/>
      <c r="F152" s="231" t="s">
        <v>171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83</v>
      </c>
    </row>
    <row r="153" s="13" customFormat="1">
      <c r="A153" s="13"/>
      <c r="B153" s="235"/>
      <c r="C153" s="236"/>
      <c r="D153" s="230" t="s">
        <v>132</v>
      </c>
      <c r="E153" s="237" t="s">
        <v>1</v>
      </c>
      <c r="F153" s="238" t="s">
        <v>172</v>
      </c>
      <c r="G153" s="236"/>
      <c r="H153" s="239">
        <v>63238.949999999997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132</v>
      </c>
      <c r="AU153" s="245" t="s">
        <v>83</v>
      </c>
      <c r="AV153" s="13" t="s">
        <v>83</v>
      </c>
      <c r="AW153" s="13" t="s">
        <v>30</v>
      </c>
      <c r="AX153" s="13" t="s">
        <v>81</v>
      </c>
      <c r="AY153" s="245" t="s">
        <v>121</v>
      </c>
    </row>
    <row r="154" s="2" customFormat="1" ht="24.15" customHeight="1">
      <c r="A154" s="37"/>
      <c r="B154" s="38"/>
      <c r="C154" s="217" t="s">
        <v>173</v>
      </c>
      <c r="D154" s="217" t="s">
        <v>123</v>
      </c>
      <c r="E154" s="218" t="s">
        <v>174</v>
      </c>
      <c r="F154" s="219" t="s">
        <v>175</v>
      </c>
      <c r="G154" s="220" t="s">
        <v>136</v>
      </c>
      <c r="H154" s="221">
        <v>982</v>
      </c>
      <c r="I154" s="222"/>
      <c r="J154" s="223">
        <f>ROUND(I154*H154,2)</f>
        <v>0</v>
      </c>
      <c r="K154" s="219" t="s">
        <v>127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128</v>
      </c>
      <c r="AT154" s="228" t="s">
        <v>123</v>
      </c>
      <c r="AU154" s="228" t="s">
        <v>83</v>
      </c>
      <c r="AY154" s="16" t="s">
        <v>121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128</v>
      </c>
      <c r="BM154" s="228" t="s">
        <v>176</v>
      </c>
    </row>
    <row r="155" s="2" customFormat="1">
      <c r="A155" s="37"/>
      <c r="B155" s="38"/>
      <c r="C155" s="39"/>
      <c r="D155" s="230" t="s">
        <v>130</v>
      </c>
      <c r="E155" s="39"/>
      <c r="F155" s="231" t="s">
        <v>177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83</v>
      </c>
    </row>
    <row r="156" s="13" customFormat="1">
      <c r="A156" s="13"/>
      <c r="B156" s="235"/>
      <c r="C156" s="236"/>
      <c r="D156" s="230" t="s">
        <v>132</v>
      </c>
      <c r="E156" s="237" t="s">
        <v>1</v>
      </c>
      <c r="F156" s="238" t="s">
        <v>178</v>
      </c>
      <c r="G156" s="236"/>
      <c r="H156" s="239">
        <v>982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132</v>
      </c>
      <c r="AU156" s="245" t="s">
        <v>83</v>
      </c>
      <c r="AV156" s="13" t="s">
        <v>83</v>
      </c>
      <c r="AW156" s="13" t="s">
        <v>30</v>
      </c>
      <c r="AX156" s="13" t="s">
        <v>81</v>
      </c>
      <c r="AY156" s="245" t="s">
        <v>121</v>
      </c>
    </row>
    <row r="157" s="2" customFormat="1" ht="24.15" customHeight="1">
      <c r="A157" s="37"/>
      <c r="B157" s="38"/>
      <c r="C157" s="217" t="s">
        <v>179</v>
      </c>
      <c r="D157" s="217" t="s">
        <v>123</v>
      </c>
      <c r="E157" s="218" t="s">
        <v>180</v>
      </c>
      <c r="F157" s="219" t="s">
        <v>181</v>
      </c>
      <c r="G157" s="220" t="s">
        <v>136</v>
      </c>
      <c r="H157" s="221">
        <v>3280</v>
      </c>
      <c r="I157" s="222"/>
      <c r="J157" s="223">
        <f>ROUND(I157*H157,2)</f>
        <v>0</v>
      </c>
      <c r="K157" s="219" t="s">
        <v>127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128</v>
      </c>
      <c r="AT157" s="228" t="s">
        <v>123</v>
      </c>
      <c r="AU157" s="228" t="s">
        <v>83</v>
      </c>
      <c r="AY157" s="16" t="s">
        <v>121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128</v>
      </c>
      <c r="BM157" s="228" t="s">
        <v>182</v>
      </c>
    </row>
    <row r="158" s="2" customFormat="1">
      <c r="A158" s="37"/>
      <c r="B158" s="38"/>
      <c r="C158" s="39"/>
      <c r="D158" s="230" t="s">
        <v>130</v>
      </c>
      <c r="E158" s="39"/>
      <c r="F158" s="231" t="s">
        <v>183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83</v>
      </c>
    </row>
    <row r="159" s="13" customFormat="1">
      <c r="A159" s="13"/>
      <c r="B159" s="235"/>
      <c r="C159" s="236"/>
      <c r="D159" s="230" t="s">
        <v>132</v>
      </c>
      <c r="E159" s="237" t="s">
        <v>1</v>
      </c>
      <c r="F159" s="238" t="s">
        <v>139</v>
      </c>
      <c r="G159" s="236"/>
      <c r="H159" s="239">
        <v>3280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132</v>
      </c>
      <c r="AU159" s="245" t="s">
        <v>83</v>
      </c>
      <c r="AV159" s="13" t="s">
        <v>83</v>
      </c>
      <c r="AW159" s="13" t="s">
        <v>30</v>
      </c>
      <c r="AX159" s="13" t="s">
        <v>81</v>
      </c>
      <c r="AY159" s="245" t="s">
        <v>121</v>
      </c>
    </row>
    <row r="160" s="2" customFormat="1" ht="16.5" customHeight="1">
      <c r="A160" s="37"/>
      <c r="B160" s="38"/>
      <c r="C160" s="257" t="s">
        <v>184</v>
      </c>
      <c r="D160" s="257" t="s">
        <v>185</v>
      </c>
      <c r="E160" s="258" t="s">
        <v>186</v>
      </c>
      <c r="F160" s="259" t="s">
        <v>187</v>
      </c>
      <c r="G160" s="260" t="s">
        <v>188</v>
      </c>
      <c r="H160" s="261">
        <v>7216</v>
      </c>
      <c r="I160" s="262"/>
      <c r="J160" s="263">
        <f>ROUND(I160*H160,2)</f>
        <v>0</v>
      </c>
      <c r="K160" s="259" t="s">
        <v>127</v>
      </c>
      <c r="L160" s="264"/>
      <c r="M160" s="265" t="s">
        <v>1</v>
      </c>
      <c r="N160" s="266" t="s">
        <v>38</v>
      </c>
      <c r="O160" s="90"/>
      <c r="P160" s="226">
        <f>O160*H160</f>
        <v>0</v>
      </c>
      <c r="Q160" s="226">
        <v>1</v>
      </c>
      <c r="R160" s="226">
        <f>Q160*H160</f>
        <v>7216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173</v>
      </c>
      <c r="AT160" s="228" t="s">
        <v>185</v>
      </c>
      <c r="AU160" s="228" t="s">
        <v>83</v>
      </c>
      <c r="AY160" s="16" t="s">
        <v>121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128</v>
      </c>
      <c r="BM160" s="228" t="s">
        <v>189</v>
      </c>
    </row>
    <row r="161" s="2" customFormat="1">
      <c r="A161" s="37"/>
      <c r="B161" s="38"/>
      <c r="C161" s="39"/>
      <c r="D161" s="230" t="s">
        <v>130</v>
      </c>
      <c r="E161" s="39"/>
      <c r="F161" s="231" t="s">
        <v>187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83</v>
      </c>
    </row>
    <row r="162" s="13" customFormat="1">
      <c r="A162" s="13"/>
      <c r="B162" s="235"/>
      <c r="C162" s="236"/>
      <c r="D162" s="230" t="s">
        <v>132</v>
      </c>
      <c r="E162" s="237" t="s">
        <v>1</v>
      </c>
      <c r="F162" s="238" t="s">
        <v>190</v>
      </c>
      <c r="G162" s="236"/>
      <c r="H162" s="239">
        <v>7216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132</v>
      </c>
      <c r="AU162" s="245" t="s">
        <v>83</v>
      </c>
      <c r="AV162" s="13" t="s">
        <v>83</v>
      </c>
      <c r="AW162" s="13" t="s">
        <v>30</v>
      </c>
      <c r="AX162" s="13" t="s">
        <v>81</v>
      </c>
      <c r="AY162" s="245" t="s">
        <v>121</v>
      </c>
    </row>
    <row r="163" s="2" customFormat="1" ht="24.15" customHeight="1">
      <c r="A163" s="37"/>
      <c r="B163" s="38"/>
      <c r="C163" s="257" t="s">
        <v>191</v>
      </c>
      <c r="D163" s="257" t="s">
        <v>185</v>
      </c>
      <c r="E163" s="258" t="s">
        <v>192</v>
      </c>
      <c r="F163" s="259" t="s">
        <v>193</v>
      </c>
      <c r="G163" s="260" t="s">
        <v>126</v>
      </c>
      <c r="H163" s="261">
        <v>17712</v>
      </c>
      <c r="I163" s="262"/>
      <c r="J163" s="263">
        <f>ROUND(I163*H163,2)</f>
        <v>0</v>
      </c>
      <c r="K163" s="259" t="s">
        <v>127</v>
      </c>
      <c r="L163" s="264"/>
      <c r="M163" s="265" t="s">
        <v>1</v>
      </c>
      <c r="N163" s="266" t="s">
        <v>38</v>
      </c>
      <c r="O163" s="90"/>
      <c r="P163" s="226">
        <f>O163*H163</f>
        <v>0</v>
      </c>
      <c r="Q163" s="226">
        <v>0.00040000000000000002</v>
      </c>
      <c r="R163" s="226">
        <f>Q163*H163</f>
        <v>7.0848000000000004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173</v>
      </c>
      <c r="AT163" s="228" t="s">
        <v>185</v>
      </c>
      <c r="AU163" s="228" t="s">
        <v>83</v>
      </c>
      <c r="AY163" s="16" t="s">
        <v>121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128</v>
      </c>
      <c r="BM163" s="228" t="s">
        <v>194</v>
      </c>
    </row>
    <row r="164" s="2" customFormat="1">
      <c r="A164" s="37"/>
      <c r="B164" s="38"/>
      <c r="C164" s="39"/>
      <c r="D164" s="230" t="s">
        <v>130</v>
      </c>
      <c r="E164" s="39"/>
      <c r="F164" s="231" t="s">
        <v>193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83</v>
      </c>
    </row>
    <row r="165" s="13" customFormat="1">
      <c r="A165" s="13"/>
      <c r="B165" s="235"/>
      <c r="C165" s="236"/>
      <c r="D165" s="230" t="s">
        <v>132</v>
      </c>
      <c r="E165" s="237" t="s">
        <v>1</v>
      </c>
      <c r="F165" s="238" t="s">
        <v>195</v>
      </c>
      <c r="G165" s="236"/>
      <c r="H165" s="239">
        <v>17712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132</v>
      </c>
      <c r="AU165" s="245" t="s">
        <v>83</v>
      </c>
      <c r="AV165" s="13" t="s">
        <v>83</v>
      </c>
      <c r="AW165" s="13" t="s">
        <v>30</v>
      </c>
      <c r="AX165" s="13" t="s">
        <v>81</v>
      </c>
      <c r="AY165" s="245" t="s">
        <v>121</v>
      </c>
    </row>
    <row r="166" s="2" customFormat="1" ht="24.15" customHeight="1">
      <c r="A166" s="37"/>
      <c r="B166" s="38"/>
      <c r="C166" s="217" t="s">
        <v>196</v>
      </c>
      <c r="D166" s="217" t="s">
        <v>123</v>
      </c>
      <c r="E166" s="218" t="s">
        <v>197</v>
      </c>
      <c r="F166" s="219" t="s">
        <v>198</v>
      </c>
      <c r="G166" s="220" t="s">
        <v>188</v>
      </c>
      <c r="H166" s="221">
        <v>12647.790000000001</v>
      </c>
      <c r="I166" s="222"/>
      <c r="J166" s="223">
        <f>ROUND(I166*H166,2)</f>
        <v>0</v>
      </c>
      <c r="K166" s="219" t="s">
        <v>127</v>
      </c>
      <c r="L166" s="43"/>
      <c r="M166" s="224" t="s">
        <v>1</v>
      </c>
      <c r="N166" s="225" t="s">
        <v>38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128</v>
      </c>
      <c r="AT166" s="228" t="s">
        <v>123</v>
      </c>
      <c r="AU166" s="228" t="s">
        <v>83</v>
      </c>
      <c r="AY166" s="16" t="s">
        <v>121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128</v>
      </c>
      <c r="BM166" s="228" t="s">
        <v>199</v>
      </c>
    </row>
    <row r="167" s="2" customFormat="1">
      <c r="A167" s="37"/>
      <c r="B167" s="38"/>
      <c r="C167" s="39"/>
      <c r="D167" s="230" t="s">
        <v>130</v>
      </c>
      <c r="E167" s="39"/>
      <c r="F167" s="231" t="s">
        <v>200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130</v>
      </c>
      <c r="AU167" s="16" t="s">
        <v>83</v>
      </c>
    </row>
    <row r="168" s="13" customFormat="1">
      <c r="A168" s="13"/>
      <c r="B168" s="235"/>
      <c r="C168" s="236"/>
      <c r="D168" s="230" t="s">
        <v>132</v>
      </c>
      <c r="E168" s="237" t="s">
        <v>1</v>
      </c>
      <c r="F168" s="238" t="s">
        <v>201</v>
      </c>
      <c r="G168" s="236"/>
      <c r="H168" s="239">
        <v>12647.790000000001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132</v>
      </c>
      <c r="AU168" s="245" t="s">
        <v>83</v>
      </c>
      <c r="AV168" s="13" t="s">
        <v>83</v>
      </c>
      <c r="AW168" s="13" t="s">
        <v>30</v>
      </c>
      <c r="AX168" s="13" t="s">
        <v>81</v>
      </c>
      <c r="AY168" s="245" t="s">
        <v>121</v>
      </c>
    </row>
    <row r="169" s="2" customFormat="1" ht="16.5" customHeight="1">
      <c r="A169" s="37"/>
      <c r="B169" s="38"/>
      <c r="C169" s="217" t="s">
        <v>202</v>
      </c>
      <c r="D169" s="217" t="s">
        <v>123</v>
      </c>
      <c r="E169" s="218" t="s">
        <v>203</v>
      </c>
      <c r="F169" s="219" t="s">
        <v>204</v>
      </c>
      <c r="G169" s="220" t="s">
        <v>136</v>
      </c>
      <c r="H169" s="221">
        <v>6270.5500000000002</v>
      </c>
      <c r="I169" s="222"/>
      <c r="J169" s="223">
        <f>ROUND(I169*H169,2)</f>
        <v>0</v>
      </c>
      <c r="K169" s="219" t="s">
        <v>127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128</v>
      </c>
      <c r="AT169" s="228" t="s">
        <v>123</v>
      </c>
      <c r="AU169" s="228" t="s">
        <v>83</v>
      </c>
      <c r="AY169" s="16" t="s">
        <v>121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128</v>
      </c>
      <c r="BM169" s="228" t="s">
        <v>205</v>
      </c>
    </row>
    <row r="170" s="2" customFormat="1">
      <c r="A170" s="37"/>
      <c r="B170" s="38"/>
      <c r="C170" s="39"/>
      <c r="D170" s="230" t="s">
        <v>130</v>
      </c>
      <c r="E170" s="39"/>
      <c r="F170" s="231" t="s">
        <v>206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83</v>
      </c>
    </row>
    <row r="171" s="13" customFormat="1">
      <c r="A171" s="13"/>
      <c r="B171" s="235"/>
      <c r="C171" s="236"/>
      <c r="D171" s="230" t="s">
        <v>132</v>
      </c>
      <c r="E171" s="237" t="s">
        <v>1</v>
      </c>
      <c r="F171" s="238" t="s">
        <v>207</v>
      </c>
      <c r="G171" s="236"/>
      <c r="H171" s="239">
        <v>982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132</v>
      </c>
      <c r="AU171" s="245" t="s">
        <v>83</v>
      </c>
      <c r="AV171" s="13" t="s">
        <v>83</v>
      </c>
      <c r="AW171" s="13" t="s">
        <v>30</v>
      </c>
      <c r="AX171" s="13" t="s">
        <v>73</v>
      </c>
      <c r="AY171" s="245" t="s">
        <v>121</v>
      </c>
    </row>
    <row r="172" s="13" customFormat="1">
      <c r="A172" s="13"/>
      <c r="B172" s="235"/>
      <c r="C172" s="236"/>
      <c r="D172" s="230" t="s">
        <v>132</v>
      </c>
      <c r="E172" s="237" t="s">
        <v>1</v>
      </c>
      <c r="F172" s="238" t="s">
        <v>208</v>
      </c>
      <c r="G172" s="236"/>
      <c r="H172" s="239">
        <v>5288.5500000000002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132</v>
      </c>
      <c r="AU172" s="245" t="s">
        <v>83</v>
      </c>
      <c r="AV172" s="13" t="s">
        <v>83</v>
      </c>
      <c r="AW172" s="13" t="s">
        <v>30</v>
      </c>
      <c r="AX172" s="13" t="s">
        <v>73</v>
      </c>
      <c r="AY172" s="245" t="s">
        <v>121</v>
      </c>
    </row>
    <row r="173" s="14" customFormat="1">
      <c r="A173" s="14"/>
      <c r="B173" s="246"/>
      <c r="C173" s="247"/>
      <c r="D173" s="230" t="s">
        <v>132</v>
      </c>
      <c r="E173" s="248" t="s">
        <v>1</v>
      </c>
      <c r="F173" s="249" t="s">
        <v>141</v>
      </c>
      <c r="G173" s="247"/>
      <c r="H173" s="250">
        <v>6270.5500000000002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132</v>
      </c>
      <c r="AU173" s="256" t="s">
        <v>83</v>
      </c>
      <c r="AV173" s="14" t="s">
        <v>128</v>
      </c>
      <c r="AW173" s="14" t="s">
        <v>30</v>
      </c>
      <c r="AX173" s="14" t="s">
        <v>81</v>
      </c>
      <c r="AY173" s="256" t="s">
        <v>121</v>
      </c>
    </row>
    <row r="174" s="2" customFormat="1" ht="33" customHeight="1">
      <c r="A174" s="37"/>
      <c r="B174" s="38"/>
      <c r="C174" s="217" t="s">
        <v>209</v>
      </c>
      <c r="D174" s="217" t="s">
        <v>123</v>
      </c>
      <c r="E174" s="218" t="s">
        <v>210</v>
      </c>
      <c r="F174" s="219" t="s">
        <v>211</v>
      </c>
      <c r="G174" s="220" t="s">
        <v>126</v>
      </c>
      <c r="H174" s="221">
        <v>4910</v>
      </c>
      <c r="I174" s="222"/>
      <c r="J174" s="223">
        <f>ROUND(I174*H174,2)</f>
        <v>0</v>
      </c>
      <c r="K174" s="219" t="s">
        <v>127</v>
      </c>
      <c r="L174" s="43"/>
      <c r="M174" s="224" t="s">
        <v>1</v>
      </c>
      <c r="N174" s="225" t="s">
        <v>38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128</v>
      </c>
      <c r="AT174" s="228" t="s">
        <v>123</v>
      </c>
      <c r="AU174" s="228" t="s">
        <v>83</v>
      </c>
      <c r="AY174" s="16" t="s">
        <v>121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128</v>
      </c>
      <c r="BM174" s="228" t="s">
        <v>212</v>
      </c>
    </row>
    <row r="175" s="2" customFormat="1">
      <c r="A175" s="37"/>
      <c r="B175" s="38"/>
      <c r="C175" s="39"/>
      <c r="D175" s="230" t="s">
        <v>130</v>
      </c>
      <c r="E175" s="39"/>
      <c r="F175" s="231" t="s">
        <v>213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130</v>
      </c>
      <c r="AU175" s="16" t="s">
        <v>83</v>
      </c>
    </row>
    <row r="176" s="13" customFormat="1">
      <c r="A176" s="13"/>
      <c r="B176" s="235"/>
      <c r="C176" s="236"/>
      <c r="D176" s="230" t="s">
        <v>132</v>
      </c>
      <c r="E176" s="237" t="s">
        <v>1</v>
      </c>
      <c r="F176" s="238" t="s">
        <v>214</v>
      </c>
      <c r="G176" s="236"/>
      <c r="H176" s="239">
        <v>4910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132</v>
      </c>
      <c r="AU176" s="245" t="s">
        <v>83</v>
      </c>
      <c r="AV176" s="13" t="s">
        <v>83</v>
      </c>
      <c r="AW176" s="13" t="s">
        <v>30</v>
      </c>
      <c r="AX176" s="13" t="s">
        <v>81</v>
      </c>
      <c r="AY176" s="245" t="s">
        <v>121</v>
      </c>
    </row>
    <row r="177" s="2" customFormat="1" ht="24.15" customHeight="1">
      <c r="A177" s="37"/>
      <c r="B177" s="38"/>
      <c r="C177" s="217" t="s">
        <v>8</v>
      </c>
      <c r="D177" s="217" t="s">
        <v>123</v>
      </c>
      <c r="E177" s="218" t="s">
        <v>215</v>
      </c>
      <c r="F177" s="219" t="s">
        <v>216</v>
      </c>
      <c r="G177" s="220" t="s">
        <v>126</v>
      </c>
      <c r="H177" s="221">
        <v>4910</v>
      </c>
      <c r="I177" s="222"/>
      <c r="J177" s="223">
        <f>ROUND(I177*H177,2)</f>
        <v>0</v>
      </c>
      <c r="K177" s="219" t="s">
        <v>127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128</v>
      </c>
      <c r="AT177" s="228" t="s">
        <v>123</v>
      </c>
      <c r="AU177" s="228" t="s">
        <v>83</v>
      </c>
      <c r="AY177" s="16" t="s">
        <v>121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128</v>
      </c>
      <c r="BM177" s="228" t="s">
        <v>217</v>
      </c>
    </row>
    <row r="178" s="2" customFormat="1">
      <c r="A178" s="37"/>
      <c r="B178" s="38"/>
      <c r="C178" s="39"/>
      <c r="D178" s="230" t="s">
        <v>130</v>
      </c>
      <c r="E178" s="39"/>
      <c r="F178" s="231" t="s">
        <v>218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83</v>
      </c>
    </row>
    <row r="179" s="13" customFormat="1">
      <c r="A179" s="13"/>
      <c r="B179" s="235"/>
      <c r="C179" s="236"/>
      <c r="D179" s="230" t="s">
        <v>132</v>
      </c>
      <c r="E179" s="237" t="s">
        <v>1</v>
      </c>
      <c r="F179" s="238" t="s">
        <v>214</v>
      </c>
      <c r="G179" s="236"/>
      <c r="H179" s="239">
        <v>4910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132</v>
      </c>
      <c r="AU179" s="245" t="s">
        <v>83</v>
      </c>
      <c r="AV179" s="13" t="s">
        <v>83</v>
      </c>
      <c r="AW179" s="13" t="s">
        <v>30</v>
      </c>
      <c r="AX179" s="13" t="s">
        <v>81</v>
      </c>
      <c r="AY179" s="245" t="s">
        <v>121</v>
      </c>
    </row>
    <row r="180" s="2" customFormat="1" ht="16.5" customHeight="1">
      <c r="A180" s="37"/>
      <c r="B180" s="38"/>
      <c r="C180" s="257" t="s">
        <v>219</v>
      </c>
      <c r="D180" s="257" t="s">
        <v>185</v>
      </c>
      <c r="E180" s="258" t="s">
        <v>220</v>
      </c>
      <c r="F180" s="259" t="s">
        <v>221</v>
      </c>
      <c r="G180" s="260" t="s">
        <v>222</v>
      </c>
      <c r="H180" s="261">
        <v>982</v>
      </c>
      <c r="I180" s="262"/>
      <c r="J180" s="263">
        <f>ROUND(I180*H180,2)</f>
        <v>0</v>
      </c>
      <c r="K180" s="259" t="s">
        <v>127</v>
      </c>
      <c r="L180" s="264"/>
      <c r="M180" s="265" t="s">
        <v>1</v>
      </c>
      <c r="N180" s="266" t="s">
        <v>38</v>
      </c>
      <c r="O180" s="90"/>
      <c r="P180" s="226">
        <f>O180*H180</f>
        <v>0</v>
      </c>
      <c r="Q180" s="226">
        <v>0.001</v>
      </c>
      <c r="R180" s="226">
        <f>Q180*H180</f>
        <v>0.98199999999999998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173</v>
      </c>
      <c r="AT180" s="228" t="s">
        <v>185</v>
      </c>
      <c r="AU180" s="228" t="s">
        <v>83</v>
      </c>
      <c r="AY180" s="16" t="s">
        <v>121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128</v>
      </c>
      <c r="BM180" s="228" t="s">
        <v>223</v>
      </c>
    </row>
    <row r="181" s="2" customFormat="1">
      <c r="A181" s="37"/>
      <c r="B181" s="38"/>
      <c r="C181" s="39"/>
      <c r="D181" s="230" t="s">
        <v>130</v>
      </c>
      <c r="E181" s="39"/>
      <c r="F181" s="231" t="s">
        <v>221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130</v>
      </c>
      <c r="AU181" s="16" t="s">
        <v>83</v>
      </c>
    </row>
    <row r="182" s="13" customFormat="1">
      <c r="A182" s="13"/>
      <c r="B182" s="235"/>
      <c r="C182" s="236"/>
      <c r="D182" s="230" t="s">
        <v>132</v>
      </c>
      <c r="E182" s="237" t="s">
        <v>1</v>
      </c>
      <c r="F182" s="238" t="s">
        <v>224</v>
      </c>
      <c r="G182" s="236"/>
      <c r="H182" s="239">
        <v>982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132</v>
      </c>
      <c r="AU182" s="245" t="s">
        <v>83</v>
      </c>
      <c r="AV182" s="13" t="s">
        <v>83</v>
      </c>
      <c r="AW182" s="13" t="s">
        <v>30</v>
      </c>
      <c r="AX182" s="13" t="s">
        <v>81</v>
      </c>
      <c r="AY182" s="245" t="s">
        <v>121</v>
      </c>
    </row>
    <row r="183" s="2" customFormat="1" ht="24.15" customHeight="1">
      <c r="A183" s="37"/>
      <c r="B183" s="38"/>
      <c r="C183" s="217" t="s">
        <v>225</v>
      </c>
      <c r="D183" s="217" t="s">
        <v>123</v>
      </c>
      <c r="E183" s="218" t="s">
        <v>226</v>
      </c>
      <c r="F183" s="219" t="s">
        <v>227</v>
      </c>
      <c r="G183" s="220" t="s">
        <v>126</v>
      </c>
      <c r="H183" s="221">
        <v>4910</v>
      </c>
      <c r="I183" s="222"/>
      <c r="J183" s="223">
        <f>ROUND(I183*H183,2)</f>
        <v>0</v>
      </c>
      <c r="K183" s="219" t="s">
        <v>127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128</v>
      </c>
      <c r="AT183" s="228" t="s">
        <v>123</v>
      </c>
      <c r="AU183" s="228" t="s">
        <v>83</v>
      </c>
      <c r="AY183" s="16" t="s">
        <v>121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128</v>
      </c>
      <c r="BM183" s="228" t="s">
        <v>228</v>
      </c>
    </row>
    <row r="184" s="2" customFormat="1">
      <c r="A184" s="37"/>
      <c r="B184" s="38"/>
      <c r="C184" s="39"/>
      <c r="D184" s="230" t="s">
        <v>130</v>
      </c>
      <c r="E184" s="39"/>
      <c r="F184" s="231" t="s">
        <v>229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83</v>
      </c>
    </row>
    <row r="185" s="13" customFormat="1">
      <c r="A185" s="13"/>
      <c r="B185" s="235"/>
      <c r="C185" s="236"/>
      <c r="D185" s="230" t="s">
        <v>132</v>
      </c>
      <c r="E185" s="237" t="s">
        <v>1</v>
      </c>
      <c r="F185" s="238" t="s">
        <v>230</v>
      </c>
      <c r="G185" s="236"/>
      <c r="H185" s="239">
        <v>4910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132</v>
      </c>
      <c r="AU185" s="245" t="s">
        <v>83</v>
      </c>
      <c r="AV185" s="13" t="s">
        <v>83</v>
      </c>
      <c r="AW185" s="13" t="s">
        <v>30</v>
      </c>
      <c r="AX185" s="13" t="s">
        <v>81</v>
      </c>
      <c r="AY185" s="245" t="s">
        <v>121</v>
      </c>
    </row>
    <row r="186" s="2" customFormat="1" ht="24.15" customHeight="1">
      <c r="A186" s="37"/>
      <c r="B186" s="38"/>
      <c r="C186" s="217" t="s">
        <v>231</v>
      </c>
      <c r="D186" s="217" t="s">
        <v>123</v>
      </c>
      <c r="E186" s="218" t="s">
        <v>232</v>
      </c>
      <c r="F186" s="219" t="s">
        <v>233</v>
      </c>
      <c r="G186" s="220" t="s">
        <v>126</v>
      </c>
      <c r="H186" s="221">
        <v>8668</v>
      </c>
      <c r="I186" s="222"/>
      <c r="J186" s="223">
        <f>ROUND(I186*H186,2)</f>
        <v>0</v>
      </c>
      <c r="K186" s="219" t="s">
        <v>127</v>
      </c>
      <c r="L186" s="43"/>
      <c r="M186" s="224" t="s">
        <v>1</v>
      </c>
      <c r="N186" s="225" t="s">
        <v>38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128</v>
      </c>
      <c r="AT186" s="228" t="s">
        <v>123</v>
      </c>
      <c r="AU186" s="228" t="s">
        <v>83</v>
      </c>
      <c r="AY186" s="16" t="s">
        <v>121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128</v>
      </c>
      <c r="BM186" s="228" t="s">
        <v>234</v>
      </c>
    </row>
    <row r="187" s="2" customFormat="1">
      <c r="A187" s="37"/>
      <c r="B187" s="38"/>
      <c r="C187" s="39"/>
      <c r="D187" s="230" t="s">
        <v>130</v>
      </c>
      <c r="E187" s="39"/>
      <c r="F187" s="231" t="s">
        <v>235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130</v>
      </c>
      <c r="AU187" s="16" t="s">
        <v>83</v>
      </c>
    </row>
    <row r="188" s="13" customFormat="1">
      <c r="A188" s="13"/>
      <c r="B188" s="235"/>
      <c r="C188" s="236"/>
      <c r="D188" s="230" t="s">
        <v>132</v>
      </c>
      <c r="E188" s="237" t="s">
        <v>1</v>
      </c>
      <c r="F188" s="238" t="s">
        <v>236</v>
      </c>
      <c r="G188" s="236"/>
      <c r="H188" s="239">
        <v>7024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132</v>
      </c>
      <c r="AU188" s="245" t="s">
        <v>83</v>
      </c>
      <c r="AV188" s="13" t="s">
        <v>83</v>
      </c>
      <c r="AW188" s="13" t="s">
        <v>30</v>
      </c>
      <c r="AX188" s="13" t="s">
        <v>73</v>
      </c>
      <c r="AY188" s="245" t="s">
        <v>121</v>
      </c>
    </row>
    <row r="189" s="13" customFormat="1">
      <c r="A189" s="13"/>
      <c r="B189" s="235"/>
      <c r="C189" s="236"/>
      <c r="D189" s="230" t="s">
        <v>132</v>
      </c>
      <c r="E189" s="237" t="s">
        <v>1</v>
      </c>
      <c r="F189" s="238" t="s">
        <v>237</v>
      </c>
      <c r="G189" s="236"/>
      <c r="H189" s="239">
        <v>1644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132</v>
      </c>
      <c r="AU189" s="245" t="s">
        <v>83</v>
      </c>
      <c r="AV189" s="13" t="s">
        <v>83</v>
      </c>
      <c r="AW189" s="13" t="s">
        <v>30</v>
      </c>
      <c r="AX189" s="13" t="s">
        <v>73</v>
      </c>
      <c r="AY189" s="245" t="s">
        <v>121</v>
      </c>
    </row>
    <row r="190" s="14" customFormat="1">
      <c r="A190" s="14"/>
      <c r="B190" s="246"/>
      <c r="C190" s="247"/>
      <c r="D190" s="230" t="s">
        <v>132</v>
      </c>
      <c r="E190" s="248" t="s">
        <v>1</v>
      </c>
      <c r="F190" s="249" t="s">
        <v>141</v>
      </c>
      <c r="G190" s="247"/>
      <c r="H190" s="250">
        <v>8668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132</v>
      </c>
      <c r="AU190" s="256" t="s">
        <v>83</v>
      </c>
      <c r="AV190" s="14" t="s">
        <v>128</v>
      </c>
      <c r="AW190" s="14" t="s">
        <v>30</v>
      </c>
      <c r="AX190" s="14" t="s">
        <v>81</v>
      </c>
      <c r="AY190" s="256" t="s">
        <v>121</v>
      </c>
    </row>
    <row r="191" s="12" customFormat="1" ht="22.8" customHeight="1">
      <c r="A191" s="12"/>
      <c r="B191" s="201"/>
      <c r="C191" s="202"/>
      <c r="D191" s="203" t="s">
        <v>72</v>
      </c>
      <c r="E191" s="215" t="s">
        <v>83</v>
      </c>
      <c r="F191" s="215" t="s">
        <v>238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SUM(P192:P203)</f>
        <v>0</v>
      </c>
      <c r="Q191" s="209"/>
      <c r="R191" s="210">
        <f>SUM(R192:R203)</f>
        <v>385.03090301999998</v>
      </c>
      <c r="S191" s="209"/>
      <c r="T191" s="211">
        <f>SUM(T192:T203)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81</v>
      </c>
      <c r="AT191" s="213" t="s">
        <v>72</v>
      </c>
      <c r="AU191" s="213" t="s">
        <v>81</v>
      </c>
      <c r="AY191" s="212" t="s">
        <v>121</v>
      </c>
      <c r="BK191" s="214">
        <f>SUM(BK192:BK203)</f>
        <v>0</v>
      </c>
    </row>
    <row r="192" s="2" customFormat="1" ht="24.15" customHeight="1">
      <c r="A192" s="37"/>
      <c r="B192" s="38"/>
      <c r="C192" s="217" t="s">
        <v>239</v>
      </c>
      <c r="D192" s="217" t="s">
        <v>123</v>
      </c>
      <c r="E192" s="218" t="s">
        <v>240</v>
      </c>
      <c r="F192" s="219" t="s">
        <v>241</v>
      </c>
      <c r="G192" s="220" t="s">
        <v>126</v>
      </c>
      <c r="H192" s="221">
        <v>2493</v>
      </c>
      <c r="I192" s="222"/>
      <c r="J192" s="223">
        <f>ROUND(I192*H192,2)</f>
        <v>0</v>
      </c>
      <c r="K192" s="219" t="s">
        <v>1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0.00016694</v>
      </c>
      <c r="R192" s="226">
        <f>Q192*H192</f>
        <v>0.41618141999999997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128</v>
      </c>
      <c r="AT192" s="228" t="s">
        <v>123</v>
      </c>
      <c r="AU192" s="228" t="s">
        <v>83</v>
      </c>
      <c r="AY192" s="16" t="s">
        <v>121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128</v>
      </c>
      <c r="BM192" s="228" t="s">
        <v>242</v>
      </c>
    </row>
    <row r="193" s="2" customFormat="1">
      <c r="A193" s="37"/>
      <c r="B193" s="38"/>
      <c r="C193" s="39"/>
      <c r="D193" s="230" t="s">
        <v>130</v>
      </c>
      <c r="E193" s="39"/>
      <c r="F193" s="231" t="s">
        <v>241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130</v>
      </c>
      <c r="AU193" s="16" t="s">
        <v>83</v>
      </c>
    </row>
    <row r="194" s="13" customFormat="1">
      <c r="A194" s="13"/>
      <c r="B194" s="235"/>
      <c r="C194" s="236"/>
      <c r="D194" s="230" t="s">
        <v>132</v>
      </c>
      <c r="E194" s="237" t="s">
        <v>1</v>
      </c>
      <c r="F194" s="238" t="s">
        <v>243</v>
      </c>
      <c r="G194" s="236"/>
      <c r="H194" s="239">
        <v>2493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132</v>
      </c>
      <c r="AU194" s="245" t="s">
        <v>83</v>
      </c>
      <c r="AV194" s="13" t="s">
        <v>83</v>
      </c>
      <c r="AW194" s="13" t="s">
        <v>30</v>
      </c>
      <c r="AX194" s="13" t="s">
        <v>81</v>
      </c>
      <c r="AY194" s="245" t="s">
        <v>121</v>
      </c>
    </row>
    <row r="195" s="2" customFormat="1" ht="24.15" customHeight="1">
      <c r="A195" s="37"/>
      <c r="B195" s="38"/>
      <c r="C195" s="257" t="s">
        <v>244</v>
      </c>
      <c r="D195" s="257" t="s">
        <v>185</v>
      </c>
      <c r="E195" s="258" t="s">
        <v>245</v>
      </c>
      <c r="F195" s="259" t="s">
        <v>246</v>
      </c>
      <c r="G195" s="260" t="s">
        <v>126</v>
      </c>
      <c r="H195" s="261">
        <v>2742.3000000000002</v>
      </c>
      <c r="I195" s="262"/>
      <c r="J195" s="263">
        <f>ROUND(I195*H195,2)</f>
        <v>0</v>
      </c>
      <c r="K195" s="259" t="s">
        <v>127</v>
      </c>
      <c r="L195" s="264"/>
      <c r="M195" s="265" t="s">
        <v>1</v>
      </c>
      <c r="N195" s="266" t="s">
        <v>38</v>
      </c>
      <c r="O195" s="90"/>
      <c r="P195" s="226">
        <f>O195*H195</f>
        <v>0</v>
      </c>
      <c r="Q195" s="226">
        <v>0.00020000000000000001</v>
      </c>
      <c r="R195" s="226">
        <f>Q195*H195</f>
        <v>0.54846000000000006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173</v>
      </c>
      <c r="AT195" s="228" t="s">
        <v>185</v>
      </c>
      <c r="AU195" s="228" t="s">
        <v>83</v>
      </c>
      <c r="AY195" s="16" t="s">
        <v>121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128</v>
      </c>
      <c r="BM195" s="228" t="s">
        <v>247</v>
      </c>
    </row>
    <row r="196" s="2" customFormat="1">
      <c r="A196" s="37"/>
      <c r="B196" s="38"/>
      <c r="C196" s="39"/>
      <c r="D196" s="230" t="s">
        <v>130</v>
      </c>
      <c r="E196" s="39"/>
      <c r="F196" s="231" t="s">
        <v>246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130</v>
      </c>
      <c r="AU196" s="16" t="s">
        <v>83</v>
      </c>
    </row>
    <row r="197" s="13" customFormat="1">
      <c r="A197" s="13"/>
      <c r="B197" s="235"/>
      <c r="C197" s="236"/>
      <c r="D197" s="230" t="s">
        <v>132</v>
      </c>
      <c r="E197" s="237" t="s">
        <v>1</v>
      </c>
      <c r="F197" s="238" t="s">
        <v>248</v>
      </c>
      <c r="G197" s="236"/>
      <c r="H197" s="239">
        <v>2742.3000000000002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132</v>
      </c>
      <c r="AU197" s="245" t="s">
        <v>83</v>
      </c>
      <c r="AV197" s="13" t="s">
        <v>83</v>
      </c>
      <c r="AW197" s="13" t="s">
        <v>30</v>
      </c>
      <c r="AX197" s="13" t="s">
        <v>81</v>
      </c>
      <c r="AY197" s="245" t="s">
        <v>121</v>
      </c>
    </row>
    <row r="198" s="2" customFormat="1" ht="24.15" customHeight="1">
      <c r="A198" s="37"/>
      <c r="B198" s="38"/>
      <c r="C198" s="217" t="s">
        <v>7</v>
      </c>
      <c r="D198" s="217" t="s">
        <v>123</v>
      </c>
      <c r="E198" s="218" t="s">
        <v>249</v>
      </c>
      <c r="F198" s="219" t="s">
        <v>250</v>
      </c>
      <c r="G198" s="220" t="s">
        <v>251</v>
      </c>
      <c r="H198" s="221">
        <v>1662</v>
      </c>
      <c r="I198" s="222"/>
      <c r="J198" s="223">
        <f>ROUND(I198*H198,2)</f>
        <v>0</v>
      </c>
      <c r="K198" s="219" t="s">
        <v>1</v>
      </c>
      <c r="L198" s="43"/>
      <c r="M198" s="224" t="s">
        <v>1</v>
      </c>
      <c r="N198" s="225" t="s">
        <v>38</v>
      </c>
      <c r="O198" s="90"/>
      <c r="P198" s="226">
        <f>O198*H198</f>
        <v>0</v>
      </c>
      <c r="Q198" s="226">
        <v>0.2305828</v>
      </c>
      <c r="R198" s="226">
        <f>Q198*H198</f>
        <v>383.22861360000002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128</v>
      </c>
      <c r="AT198" s="228" t="s">
        <v>123</v>
      </c>
      <c r="AU198" s="228" t="s">
        <v>83</v>
      </c>
      <c r="AY198" s="16" t="s">
        <v>121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128</v>
      </c>
      <c r="BM198" s="228" t="s">
        <v>252</v>
      </c>
    </row>
    <row r="199" s="2" customFormat="1">
      <c r="A199" s="37"/>
      <c r="B199" s="38"/>
      <c r="C199" s="39"/>
      <c r="D199" s="230" t="s">
        <v>130</v>
      </c>
      <c r="E199" s="39"/>
      <c r="F199" s="231" t="s">
        <v>250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130</v>
      </c>
      <c r="AU199" s="16" t="s">
        <v>83</v>
      </c>
    </row>
    <row r="200" s="13" customFormat="1">
      <c r="A200" s="13"/>
      <c r="B200" s="235"/>
      <c r="C200" s="236"/>
      <c r="D200" s="230" t="s">
        <v>132</v>
      </c>
      <c r="E200" s="237" t="s">
        <v>1</v>
      </c>
      <c r="F200" s="238" t="s">
        <v>253</v>
      </c>
      <c r="G200" s="236"/>
      <c r="H200" s="239">
        <v>1662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132</v>
      </c>
      <c r="AU200" s="245" t="s">
        <v>83</v>
      </c>
      <c r="AV200" s="13" t="s">
        <v>83</v>
      </c>
      <c r="AW200" s="13" t="s">
        <v>30</v>
      </c>
      <c r="AX200" s="13" t="s">
        <v>81</v>
      </c>
      <c r="AY200" s="245" t="s">
        <v>121</v>
      </c>
    </row>
    <row r="201" s="2" customFormat="1" ht="37.8" customHeight="1">
      <c r="A201" s="37"/>
      <c r="B201" s="38"/>
      <c r="C201" s="257" t="s">
        <v>254</v>
      </c>
      <c r="D201" s="257" t="s">
        <v>185</v>
      </c>
      <c r="E201" s="258" t="s">
        <v>255</v>
      </c>
      <c r="F201" s="259" t="s">
        <v>256</v>
      </c>
      <c r="G201" s="260" t="s">
        <v>251</v>
      </c>
      <c r="H201" s="261">
        <v>1745.0999999999999</v>
      </c>
      <c r="I201" s="262"/>
      <c r="J201" s="263">
        <f>ROUND(I201*H201,2)</f>
        <v>0</v>
      </c>
      <c r="K201" s="259" t="s">
        <v>127</v>
      </c>
      <c r="L201" s="264"/>
      <c r="M201" s="265" t="s">
        <v>1</v>
      </c>
      <c r="N201" s="266" t="s">
        <v>38</v>
      </c>
      <c r="O201" s="90"/>
      <c r="P201" s="226">
        <f>O201*H201</f>
        <v>0</v>
      </c>
      <c r="Q201" s="226">
        <v>0.00048000000000000001</v>
      </c>
      <c r="R201" s="226">
        <f>Q201*H201</f>
        <v>0.83764799999999995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173</v>
      </c>
      <c r="AT201" s="228" t="s">
        <v>185</v>
      </c>
      <c r="AU201" s="228" t="s">
        <v>83</v>
      </c>
      <c r="AY201" s="16" t="s">
        <v>121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128</v>
      </c>
      <c r="BM201" s="228" t="s">
        <v>257</v>
      </c>
    </row>
    <row r="202" s="2" customFormat="1">
      <c r="A202" s="37"/>
      <c r="B202" s="38"/>
      <c r="C202" s="39"/>
      <c r="D202" s="230" t="s">
        <v>130</v>
      </c>
      <c r="E202" s="39"/>
      <c r="F202" s="231" t="s">
        <v>256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130</v>
      </c>
      <c r="AU202" s="16" t="s">
        <v>83</v>
      </c>
    </row>
    <row r="203" s="13" customFormat="1">
      <c r="A203" s="13"/>
      <c r="B203" s="235"/>
      <c r="C203" s="236"/>
      <c r="D203" s="230" t="s">
        <v>132</v>
      </c>
      <c r="E203" s="237" t="s">
        <v>1</v>
      </c>
      <c r="F203" s="238" t="s">
        <v>258</v>
      </c>
      <c r="G203" s="236"/>
      <c r="H203" s="239">
        <v>1745.0999999999999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132</v>
      </c>
      <c r="AU203" s="245" t="s">
        <v>83</v>
      </c>
      <c r="AV203" s="13" t="s">
        <v>83</v>
      </c>
      <c r="AW203" s="13" t="s">
        <v>30</v>
      </c>
      <c r="AX203" s="13" t="s">
        <v>81</v>
      </c>
      <c r="AY203" s="245" t="s">
        <v>121</v>
      </c>
    </row>
    <row r="204" s="12" customFormat="1" ht="22.8" customHeight="1">
      <c r="A204" s="12"/>
      <c r="B204" s="201"/>
      <c r="C204" s="202"/>
      <c r="D204" s="203" t="s">
        <v>72</v>
      </c>
      <c r="E204" s="215" t="s">
        <v>128</v>
      </c>
      <c r="F204" s="215" t="s">
        <v>259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SUM(P205:P207)</f>
        <v>0</v>
      </c>
      <c r="Q204" s="209"/>
      <c r="R204" s="210">
        <f>SUM(R205:R207)</f>
        <v>0</v>
      </c>
      <c r="S204" s="209"/>
      <c r="T204" s="211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2" t="s">
        <v>81</v>
      </c>
      <c r="AT204" s="213" t="s">
        <v>72</v>
      </c>
      <c r="AU204" s="213" t="s">
        <v>81</v>
      </c>
      <c r="AY204" s="212" t="s">
        <v>121</v>
      </c>
      <c r="BK204" s="214">
        <f>SUM(BK205:BK207)</f>
        <v>0</v>
      </c>
    </row>
    <row r="205" s="2" customFormat="1" ht="24.15" customHeight="1">
      <c r="A205" s="37"/>
      <c r="B205" s="38"/>
      <c r="C205" s="217" t="s">
        <v>260</v>
      </c>
      <c r="D205" s="217" t="s">
        <v>123</v>
      </c>
      <c r="E205" s="218" t="s">
        <v>261</v>
      </c>
      <c r="F205" s="219" t="s">
        <v>262</v>
      </c>
      <c r="G205" s="220" t="s">
        <v>126</v>
      </c>
      <c r="H205" s="221">
        <v>16</v>
      </c>
      <c r="I205" s="222"/>
      <c r="J205" s="223">
        <f>ROUND(I205*H205,2)</f>
        <v>0</v>
      </c>
      <c r="K205" s="219" t="s">
        <v>127</v>
      </c>
      <c r="L205" s="43"/>
      <c r="M205" s="224" t="s">
        <v>1</v>
      </c>
      <c r="N205" s="225" t="s">
        <v>38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128</v>
      </c>
      <c r="AT205" s="228" t="s">
        <v>123</v>
      </c>
      <c r="AU205" s="228" t="s">
        <v>83</v>
      </c>
      <c r="AY205" s="16" t="s">
        <v>121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128</v>
      </c>
      <c r="BM205" s="228" t="s">
        <v>263</v>
      </c>
    </row>
    <row r="206" s="2" customFormat="1">
      <c r="A206" s="37"/>
      <c r="B206" s="38"/>
      <c r="C206" s="39"/>
      <c r="D206" s="230" t="s">
        <v>130</v>
      </c>
      <c r="E206" s="39"/>
      <c r="F206" s="231" t="s">
        <v>264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130</v>
      </c>
      <c r="AU206" s="16" t="s">
        <v>83</v>
      </c>
    </row>
    <row r="207" s="13" customFormat="1">
      <c r="A207" s="13"/>
      <c r="B207" s="235"/>
      <c r="C207" s="236"/>
      <c r="D207" s="230" t="s">
        <v>132</v>
      </c>
      <c r="E207" s="237" t="s">
        <v>1</v>
      </c>
      <c r="F207" s="238" t="s">
        <v>265</v>
      </c>
      <c r="G207" s="236"/>
      <c r="H207" s="239">
        <v>16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132</v>
      </c>
      <c r="AU207" s="245" t="s">
        <v>83</v>
      </c>
      <c r="AV207" s="13" t="s">
        <v>83</v>
      </c>
      <c r="AW207" s="13" t="s">
        <v>30</v>
      </c>
      <c r="AX207" s="13" t="s">
        <v>81</v>
      </c>
      <c r="AY207" s="245" t="s">
        <v>121</v>
      </c>
    </row>
    <row r="208" s="12" customFormat="1" ht="22.8" customHeight="1">
      <c r="A208" s="12"/>
      <c r="B208" s="201"/>
      <c r="C208" s="202"/>
      <c r="D208" s="203" t="s">
        <v>72</v>
      </c>
      <c r="E208" s="215" t="s">
        <v>153</v>
      </c>
      <c r="F208" s="215" t="s">
        <v>266</v>
      </c>
      <c r="G208" s="202"/>
      <c r="H208" s="202"/>
      <c r="I208" s="205"/>
      <c r="J208" s="216">
        <f>BK208</f>
        <v>0</v>
      </c>
      <c r="K208" s="202"/>
      <c r="L208" s="207"/>
      <c r="M208" s="208"/>
      <c r="N208" s="209"/>
      <c r="O208" s="209"/>
      <c r="P208" s="210">
        <f>SUM(P209:P248)</f>
        <v>0</v>
      </c>
      <c r="Q208" s="209"/>
      <c r="R208" s="210">
        <f>SUM(R209:R248)</f>
        <v>584.80415999999991</v>
      </c>
      <c r="S208" s="209"/>
      <c r="T208" s="211">
        <f>SUM(T209:T248)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2" t="s">
        <v>81</v>
      </c>
      <c r="AT208" s="213" t="s">
        <v>72</v>
      </c>
      <c r="AU208" s="213" t="s">
        <v>81</v>
      </c>
      <c r="AY208" s="212" t="s">
        <v>121</v>
      </c>
      <c r="BK208" s="214">
        <f>SUM(BK209:BK248)</f>
        <v>0</v>
      </c>
    </row>
    <row r="209" s="2" customFormat="1" ht="24.15" customHeight="1">
      <c r="A209" s="37"/>
      <c r="B209" s="38"/>
      <c r="C209" s="217" t="s">
        <v>267</v>
      </c>
      <c r="D209" s="217" t="s">
        <v>123</v>
      </c>
      <c r="E209" s="218" t="s">
        <v>268</v>
      </c>
      <c r="F209" s="219" t="s">
        <v>269</v>
      </c>
      <c r="G209" s="220" t="s">
        <v>126</v>
      </c>
      <c r="H209" s="221">
        <v>1640</v>
      </c>
      <c r="I209" s="222"/>
      <c r="J209" s="223">
        <f>ROUND(I209*H209,2)</f>
        <v>0</v>
      </c>
      <c r="K209" s="219" t="s">
        <v>127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128</v>
      </c>
      <c r="AT209" s="228" t="s">
        <v>123</v>
      </c>
      <c r="AU209" s="228" t="s">
        <v>83</v>
      </c>
      <c r="AY209" s="16" t="s">
        <v>121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128</v>
      </c>
      <c r="BM209" s="228" t="s">
        <v>270</v>
      </c>
    </row>
    <row r="210" s="2" customFormat="1">
      <c r="A210" s="37"/>
      <c r="B210" s="38"/>
      <c r="C210" s="39"/>
      <c r="D210" s="230" t="s">
        <v>130</v>
      </c>
      <c r="E210" s="39"/>
      <c r="F210" s="231" t="s">
        <v>271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83</v>
      </c>
    </row>
    <row r="211" s="13" customFormat="1">
      <c r="A211" s="13"/>
      <c r="B211" s="235"/>
      <c r="C211" s="236"/>
      <c r="D211" s="230" t="s">
        <v>132</v>
      </c>
      <c r="E211" s="237" t="s">
        <v>1</v>
      </c>
      <c r="F211" s="238" t="s">
        <v>272</v>
      </c>
      <c r="G211" s="236"/>
      <c r="H211" s="239">
        <v>1640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132</v>
      </c>
      <c r="AU211" s="245" t="s">
        <v>83</v>
      </c>
      <c r="AV211" s="13" t="s">
        <v>83</v>
      </c>
      <c r="AW211" s="13" t="s">
        <v>30</v>
      </c>
      <c r="AX211" s="13" t="s">
        <v>81</v>
      </c>
      <c r="AY211" s="245" t="s">
        <v>121</v>
      </c>
    </row>
    <row r="212" s="2" customFormat="1" ht="24.15" customHeight="1">
      <c r="A212" s="37"/>
      <c r="B212" s="38"/>
      <c r="C212" s="217" t="s">
        <v>273</v>
      </c>
      <c r="D212" s="217" t="s">
        <v>123</v>
      </c>
      <c r="E212" s="218" t="s">
        <v>274</v>
      </c>
      <c r="F212" s="219" t="s">
        <v>275</v>
      </c>
      <c r="G212" s="220" t="s">
        <v>126</v>
      </c>
      <c r="H212" s="221">
        <v>1640</v>
      </c>
      <c r="I212" s="222"/>
      <c r="J212" s="223">
        <f>ROUND(I212*H212,2)</f>
        <v>0</v>
      </c>
      <c r="K212" s="219" t="s">
        <v>127</v>
      </c>
      <c r="L212" s="43"/>
      <c r="M212" s="224" t="s">
        <v>1</v>
      </c>
      <c r="N212" s="225" t="s">
        <v>38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128</v>
      </c>
      <c r="AT212" s="228" t="s">
        <v>123</v>
      </c>
      <c r="AU212" s="228" t="s">
        <v>83</v>
      </c>
      <c r="AY212" s="16" t="s">
        <v>121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81</v>
      </c>
      <c r="BK212" s="229">
        <f>ROUND(I212*H212,2)</f>
        <v>0</v>
      </c>
      <c r="BL212" s="16" t="s">
        <v>128</v>
      </c>
      <c r="BM212" s="228" t="s">
        <v>276</v>
      </c>
    </row>
    <row r="213" s="2" customFormat="1">
      <c r="A213" s="37"/>
      <c r="B213" s="38"/>
      <c r="C213" s="39"/>
      <c r="D213" s="230" t="s">
        <v>130</v>
      </c>
      <c r="E213" s="39"/>
      <c r="F213" s="231" t="s">
        <v>277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130</v>
      </c>
      <c r="AU213" s="16" t="s">
        <v>83</v>
      </c>
    </row>
    <row r="214" s="13" customFormat="1">
      <c r="A214" s="13"/>
      <c r="B214" s="235"/>
      <c r="C214" s="236"/>
      <c r="D214" s="230" t="s">
        <v>132</v>
      </c>
      <c r="E214" s="237" t="s">
        <v>1</v>
      </c>
      <c r="F214" s="238" t="s">
        <v>272</v>
      </c>
      <c r="G214" s="236"/>
      <c r="H214" s="239">
        <v>1640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132</v>
      </c>
      <c r="AU214" s="245" t="s">
        <v>83</v>
      </c>
      <c r="AV214" s="13" t="s">
        <v>83</v>
      </c>
      <c r="AW214" s="13" t="s">
        <v>30</v>
      </c>
      <c r="AX214" s="13" t="s">
        <v>81</v>
      </c>
      <c r="AY214" s="245" t="s">
        <v>121</v>
      </c>
    </row>
    <row r="215" s="2" customFormat="1" ht="16.5" customHeight="1">
      <c r="A215" s="37"/>
      <c r="B215" s="38"/>
      <c r="C215" s="217" t="s">
        <v>278</v>
      </c>
      <c r="D215" s="217" t="s">
        <v>123</v>
      </c>
      <c r="E215" s="218" t="s">
        <v>279</v>
      </c>
      <c r="F215" s="219" t="s">
        <v>280</v>
      </c>
      <c r="G215" s="220" t="s">
        <v>126</v>
      </c>
      <c r="H215" s="221">
        <v>7416.8000000000002</v>
      </c>
      <c r="I215" s="222"/>
      <c r="J215" s="223">
        <f>ROUND(I215*H215,2)</f>
        <v>0</v>
      </c>
      <c r="K215" s="219" t="s">
        <v>1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128</v>
      </c>
      <c r="AT215" s="228" t="s">
        <v>123</v>
      </c>
      <c r="AU215" s="228" t="s">
        <v>83</v>
      </c>
      <c r="AY215" s="16" t="s">
        <v>121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128</v>
      </c>
      <c r="BM215" s="228" t="s">
        <v>281</v>
      </c>
    </row>
    <row r="216" s="2" customFormat="1">
      <c r="A216" s="37"/>
      <c r="B216" s="38"/>
      <c r="C216" s="39"/>
      <c r="D216" s="230" t="s">
        <v>130</v>
      </c>
      <c r="E216" s="39"/>
      <c r="F216" s="231" t="s">
        <v>280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83</v>
      </c>
    </row>
    <row r="217" s="13" customFormat="1">
      <c r="A217" s="13"/>
      <c r="B217" s="235"/>
      <c r="C217" s="236"/>
      <c r="D217" s="230" t="s">
        <v>132</v>
      </c>
      <c r="E217" s="237" t="s">
        <v>1</v>
      </c>
      <c r="F217" s="238" t="s">
        <v>282</v>
      </c>
      <c r="G217" s="236"/>
      <c r="H217" s="239">
        <v>7384.8000000000002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132</v>
      </c>
      <c r="AU217" s="245" t="s">
        <v>83</v>
      </c>
      <c r="AV217" s="13" t="s">
        <v>83</v>
      </c>
      <c r="AW217" s="13" t="s">
        <v>30</v>
      </c>
      <c r="AX217" s="13" t="s">
        <v>73</v>
      </c>
      <c r="AY217" s="245" t="s">
        <v>121</v>
      </c>
    </row>
    <row r="218" s="13" customFormat="1">
      <c r="A218" s="13"/>
      <c r="B218" s="235"/>
      <c r="C218" s="236"/>
      <c r="D218" s="230" t="s">
        <v>132</v>
      </c>
      <c r="E218" s="237" t="s">
        <v>1</v>
      </c>
      <c r="F218" s="238" t="s">
        <v>283</v>
      </c>
      <c r="G218" s="236"/>
      <c r="H218" s="239">
        <v>32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132</v>
      </c>
      <c r="AU218" s="245" t="s">
        <v>83</v>
      </c>
      <c r="AV218" s="13" t="s">
        <v>83</v>
      </c>
      <c r="AW218" s="13" t="s">
        <v>30</v>
      </c>
      <c r="AX218" s="13" t="s">
        <v>73</v>
      </c>
      <c r="AY218" s="245" t="s">
        <v>121</v>
      </c>
    </row>
    <row r="219" s="14" customFormat="1">
      <c r="A219" s="14"/>
      <c r="B219" s="246"/>
      <c r="C219" s="247"/>
      <c r="D219" s="230" t="s">
        <v>132</v>
      </c>
      <c r="E219" s="248" t="s">
        <v>1</v>
      </c>
      <c r="F219" s="249" t="s">
        <v>141</v>
      </c>
      <c r="G219" s="247"/>
      <c r="H219" s="250">
        <v>7416.8000000000002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132</v>
      </c>
      <c r="AU219" s="256" t="s">
        <v>83</v>
      </c>
      <c r="AV219" s="14" t="s">
        <v>128</v>
      </c>
      <c r="AW219" s="14" t="s">
        <v>30</v>
      </c>
      <c r="AX219" s="14" t="s">
        <v>81</v>
      </c>
      <c r="AY219" s="256" t="s">
        <v>121</v>
      </c>
    </row>
    <row r="220" s="2" customFormat="1" ht="24.15" customHeight="1">
      <c r="A220" s="37"/>
      <c r="B220" s="38"/>
      <c r="C220" s="217" t="s">
        <v>284</v>
      </c>
      <c r="D220" s="217" t="s">
        <v>123</v>
      </c>
      <c r="E220" s="218" t="s">
        <v>285</v>
      </c>
      <c r="F220" s="219" t="s">
        <v>286</v>
      </c>
      <c r="G220" s="220" t="s">
        <v>126</v>
      </c>
      <c r="H220" s="221">
        <v>7630.3999999999996</v>
      </c>
      <c r="I220" s="222"/>
      <c r="J220" s="223">
        <f>ROUND(I220*H220,2)</f>
        <v>0</v>
      </c>
      <c r="K220" s="219" t="s">
        <v>127</v>
      </c>
      <c r="L220" s="43"/>
      <c r="M220" s="224" t="s">
        <v>1</v>
      </c>
      <c r="N220" s="225" t="s">
        <v>38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128</v>
      </c>
      <c r="AT220" s="228" t="s">
        <v>123</v>
      </c>
      <c r="AU220" s="228" t="s">
        <v>83</v>
      </c>
      <c r="AY220" s="16" t="s">
        <v>121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128</v>
      </c>
      <c r="BM220" s="228" t="s">
        <v>287</v>
      </c>
    </row>
    <row r="221" s="2" customFormat="1">
      <c r="A221" s="37"/>
      <c r="B221" s="38"/>
      <c r="C221" s="39"/>
      <c r="D221" s="230" t="s">
        <v>130</v>
      </c>
      <c r="E221" s="39"/>
      <c r="F221" s="231" t="s">
        <v>288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130</v>
      </c>
      <c r="AU221" s="16" t="s">
        <v>83</v>
      </c>
    </row>
    <row r="222" s="13" customFormat="1">
      <c r="A222" s="13"/>
      <c r="B222" s="235"/>
      <c r="C222" s="236"/>
      <c r="D222" s="230" t="s">
        <v>132</v>
      </c>
      <c r="E222" s="237" t="s">
        <v>1</v>
      </c>
      <c r="F222" s="238" t="s">
        <v>289</v>
      </c>
      <c r="G222" s="236"/>
      <c r="H222" s="239">
        <v>7614.3999999999996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132</v>
      </c>
      <c r="AU222" s="245" t="s">
        <v>83</v>
      </c>
      <c r="AV222" s="13" t="s">
        <v>83</v>
      </c>
      <c r="AW222" s="13" t="s">
        <v>30</v>
      </c>
      <c r="AX222" s="13" t="s">
        <v>73</v>
      </c>
      <c r="AY222" s="245" t="s">
        <v>121</v>
      </c>
    </row>
    <row r="223" s="13" customFormat="1">
      <c r="A223" s="13"/>
      <c r="B223" s="235"/>
      <c r="C223" s="236"/>
      <c r="D223" s="230" t="s">
        <v>132</v>
      </c>
      <c r="E223" s="237" t="s">
        <v>1</v>
      </c>
      <c r="F223" s="238" t="s">
        <v>290</v>
      </c>
      <c r="G223" s="236"/>
      <c r="H223" s="239">
        <v>16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132</v>
      </c>
      <c r="AU223" s="245" t="s">
        <v>83</v>
      </c>
      <c r="AV223" s="13" t="s">
        <v>83</v>
      </c>
      <c r="AW223" s="13" t="s">
        <v>30</v>
      </c>
      <c r="AX223" s="13" t="s">
        <v>73</v>
      </c>
      <c r="AY223" s="245" t="s">
        <v>121</v>
      </c>
    </row>
    <row r="224" s="14" customFormat="1">
      <c r="A224" s="14"/>
      <c r="B224" s="246"/>
      <c r="C224" s="247"/>
      <c r="D224" s="230" t="s">
        <v>132</v>
      </c>
      <c r="E224" s="248" t="s">
        <v>1</v>
      </c>
      <c r="F224" s="249" t="s">
        <v>141</v>
      </c>
      <c r="G224" s="247"/>
      <c r="H224" s="250">
        <v>7630.3999999999996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132</v>
      </c>
      <c r="AU224" s="256" t="s">
        <v>83</v>
      </c>
      <c r="AV224" s="14" t="s">
        <v>128</v>
      </c>
      <c r="AW224" s="14" t="s">
        <v>30</v>
      </c>
      <c r="AX224" s="14" t="s">
        <v>81</v>
      </c>
      <c r="AY224" s="256" t="s">
        <v>121</v>
      </c>
    </row>
    <row r="225" s="2" customFormat="1" ht="33" customHeight="1">
      <c r="A225" s="37"/>
      <c r="B225" s="38"/>
      <c r="C225" s="217" t="s">
        <v>291</v>
      </c>
      <c r="D225" s="217" t="s">
        <v>123</v>
      </c>
      <c r="E225" s="218" t="s">
        <v>292</v>
      </c>
      <c r="F225" s="219" t="s">
        <v>293</v>
      </c>
      <c r="G225" s="220" t="s">
        <v>126</v>
      </c>
      <c r="H225" s="221">
        <v>7122.3999999999996</v>
      </c>
      <c r="I225" s="222"/>
      <c r="J225" s="223">
        <f>ROUND(I225*H225,2)</f>
        <v>0</v>
      </c>
      <c r="K225" s="219" t="s">
        <v>127</v>
      </c>
      <c r="L225" s="43"/>
      <c r="M225" s="224" t="s">
        <v>1</v>
      </c>
      <c r="N225" s="225" t="s">
        <v>38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128</v>
      </c>
      <c r="AT225" s="228" t="s">
        <v>123</v>
      </c>
      <c r="AU225" s="228" t="s">
        <v>83</v>
      </c>
      <c r="AY225" s="16" t="s">
        <v>121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81</v>
      </c>
      <c r="BK225" s="229">
        <f>ROUND(I225*H225,2)</f>
        <v>0</v>
      </c>
      <c r="BL225" s="16" t="s">
        <v>128</v>
      </c>
      <c r="BM225" s="228" t="s">
        <v>294</v>
      </c>
    </row>
    <row r="226" s="2" customFormat="1">
      <c r="A226" s="37"/>
      <c r="B226" s="38"/>
      <c r="C226" s="39"/>
      <c r="D226" s="230" t="s">
        <v>130</v>
      </c>
      <c r="E226" s="39"/>
      <c r="F226" s="231" t="s">
        <v>295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130</v>
      </c>
      <c r="AU226" s="16" t="s">
        <v>83</v>
      </c>
    </row>
    <row r="227" s="13" customFormat="1">
      <c r="A227" s="13"/>
      <c r="B227" s="235"/>
      <c r="C227" s="236"/>
      <c r="D227" s="230" t="s">
        <v>132</v>
      </c>
      <c r="E227" s="237" t="s">
        <v>1</v>
      </c>
      <c r="F227" s="238" t="s">
        <v>296</v>
      </c>
      <c r="G227" s="236"/>
      <c r="H227" s="239">
        <v>7122.3999999999996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132</v>
      </c>
      <c r="AU227" s="245" t="s">
        <v>83</v>
      </c>
      <c r="AV227" s="13" t="s">
        <v>83</v>
      </c>
      <c r="AW227" s="13" t="s">
        <v>30</v>
      </c>
      <c r="AX227" s="13" t="s">
        <v>81</v>
      </c>
      <c r="AY227" s="245" t="s">
        <v>121</v>
      </c>
    </row>
    <row r="228" s="2" customFormat="1" ht="24.15" customHeight="1">
      <c r="A228" s="37"/>
      <c r="B228" s="38"/>
      <c r="C228" s="217" t="s">
        <v>297</v>
      </c>
      <c r="D228" s="217" t="s">
        <v>123</v>
      </c>
      <c r="E228" s="218" t="s">
        <v>298</v>
      </c>
      <c r="F228" s="219" t="s">
        <v>299</v>
      </c>
      <c r="G228" s="220" t="s">
        <v>126</v>
      </c>
      <c r="H228" s="221">
        <v>1640</v>
      </c>
      <c r="I228" s="222"/>
      <c r="J228" s="223">
        <f>ROUND(I228*H228,2)</f>
        <v>0</v>
      </c>
      <c r="K228" s="219" t="s">
        <v>127</v>
      </c>
      <c r="L228" s="43"/>
      <c r="M228" s="224" t="s">
        <v>1</v>
      </c>
      <c r="N228" s="225" t="s">
        <v>38</v>
      </c>
      <c r="O228" s="90"/>
      <c r="P228" s="226">
        <f>O228*H228</f>
        <v>0</v>
      </c>
      <c r="Q228" s="226">
        <v>0.34499999999999997</v>
      </c>
      <c r="R228" s="226">
        <f>Q228*H228</f>
        <v>565.79999999999995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128</v>
      </c>
      <c r="AT228" s="228" t="s">
        <v>123</v>
      </c>
      <c r="AU228" s="228" t="s">
        <v>83</v>
      </c>
      <c r="AY228" s="16" t="s">
        <v>121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81</v>
      </c>
      <c r="BK228" s="229">
        <f>ROUND(I228*H228,2)</f>
        <v>0</v>
      </c>
      <c r="BL228" s="16" t="s">
        <v>128</v>
      </c>
      <c r="BM228" s="228" t="s">
        <v>300</v>
      </c>
    </row>
    <row r="229" s="2" customFormat="1">
      <c r="A229" s="37"/>
      <c r="B229" s="38"/>
      <c r="C229" s="39"/>
      <c r="D229" s="230" t="s">
        <v>130</v>
      </c>
      <c r="E229" s="39"/>
      <c r="F229" s="231" t="s">
        <v>301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130</v>
      </c>
      <c r="AU229" s="16" t="s">
        <v>83</v>
      </c>
    </row>
    <row r="230" s="13" customFormat="1">
      <c r="A230" s="13"/>
      <c r="B230" s="235"/>
      <c r="C230" s="236"/>
      <c r="D230" s="230" t="s">
        <v>132</v>
      </c>
      <c r="E230" s="237" t="s">
        <v>1</v>
      </c>
      <c r="F230" s="238" t="s">
        <v>302</v>
      </c>
      <c r="G230" s="236"/>
      <c r="H230" s="239">
        <v>1640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132</v>
      </c>
      <c r="AU230" s="245" t="s">
        <v>83</v>
      </c>
      <c r="AV230" s="13" t="s">
        <v>83</v>
      </c>
      <c r="AW230" s="13" t="s">
        <v>30</v>
      </c>
      <c r="AX230" s="13" t="s">
        <v>81</v>
      </c>
      <c r="AY230" s="245" t="s">
        <v>121</v>
      </c>
    </row>
    <row r="231" s="2" customFormat="1" ht="24.15" customHeight="1">
      <c r="A231" s="37"/>
      <c r="B231" s="38"/>
      <c r="C231" s="217" t="s">
        <v>303</v>
      </c>
      <c r="D231" s="217" t="s">
        <v>123</v>
      </c>
      <c r="E231" s="218" t="s">
        <v>304</v>
      </c>
      <c r="F231" s="219" t="s">
        <v>305</v>
      </c>
      <c r="G231" s="220" t="s">
        <v>126</v>
      </c>
      <c r="H231" s="221">
        <v>7416.8000000000002</v>
      </c>
      <c r="I231" s="222"/>
      <c r="J231" s="223">
        <f>ROUND(I231*H231,2)</f>
        <v>0</v>
      </c>
      <c r="K231" s="219" t="s">
        <v>127</v>
      </c>
      <c r="L231" s="43"/>
      <c r="M231" s="224" t="s">
        <v>1</v>
      </c>
      <c r="N231" s="225" t="s">
        <v>38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128</v>
      </c>
      <c r="AT231" s="228" t="s">
        <v>123</v>
      </c>
      <c r="AU231" s="228" t="s">
        <v>83</v>
      </c>
      <c r="AY231" s="16" t="s">
        <v>121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128</v>
      </c>
      <c r="BM231" s="228" t="s">
        <v>306</v>
      </c>
    </row>
    <row r="232" s="2" customFormat="1">
      <c r="A232" s="37"/>
      <c r="B232" s="38"/>
      <c r="C232" s="39"/>
      <c r="D232" s="230" t="s">
        <v>130</v>
      </c>
      <c r="E232" s="39"/>
      <c r="F232" s="231" t="s">
        <v>307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130</v>
      </c>
      <c r="AU232" s="16" t="s">
        <v>83</v>
      </c>
    </row>
    <row r="233" s="13" customFormat="1">
      <c r="A233" s="13"/>
      <c r="B233" s="235"/>
      <c r="C233" s="236"/>
      <c r="D233" s="230" t="s">
        <v>132</v>
      </c>
      <c r="E233" s="237" t="s">
        <v>1</v>
      </c>
      <c r="F233" s="238" t="s">
        <v>308</v>
      </c>
      <c r="G233" s="236"/>
      <c r="H233" s="239">
        <v>7416.8000000000002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132</v>
      </c>
      <c r="AU233" s="245" t="s">
        <v>83</v>
      </c>
      <c r="AV233" s="13" t="s">
        <v>83</v>
      </c>
      <c r="AW233" s="13" t="s">
        <v>30</v>
      </c>
      <c r="AX233" s="13" t="s">
        <v>81</v>
      </c>
      <c r="AY233" s="245" t="s">
        <v>121</v>
      </c>
    </row>
    <row r="234" s="2" customFormat="1" ht="21.75" customHeight="1">
      <c r="A234" s="37"/>
      <c r="B234" s="38"/>
      <c r="C234" s="217" t="s">
        <v>309</v>
      </c>
      <c r="D234" s="217" t="s">
        <v>123</v>
      </c>
      <c r="E234" s="218" t="s">
        <v>310</v>
      </c>
      <c r="F234" s="219" t="s">
        <v>311</v>
      </c>
      <c r="G234" s="220" t="s">
        <v>126</v>
      </c>
      <c r="H234" s="221">
        <v>7056.8000000000002</v>
      </c>
      <c r="I234" s="222"/>
      <c r="J234" s="223">
        <f>ROUND(I234*H234,2)</f>
        <v>0</v>
      </c>
      <c r="K234" s="219" t="s">
        <v>127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128</v>
      </c>
      <c r="AT234" s="228" t="s">
        <v>123</v>
      </c>
      <c r="AU234" s="228" t="s">
        <v>83</v>
      </c>
      <c r="AY234" s="16" t="s">
        <v>121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128</v>
      </c>
      <c r="BM234" s="228" t="s">
        <v>312</v>
      </c>
    </row>
    <row r="235" s="2" customFormat="1">
      <c r="A235" s="37"/>
      <c r="B235" s="38"/>
      <c r="C235" s="39"/>
      <c r="D235" s="230" t="s">
        <v>130</v>
      </c>
      <c r="E235" s="39"/>
      <c r="F235" s="231" t="s">
        <v>313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130</v>
      </c>
      <c r="AU235" s="16" t="s">
        <v>83</v>
      </c>
    </row>
    <row r="236" s="13" customFormat="1">
      <c r="A236" s="13"/>
      <c r="B236" s="235"/>
      <c r="C236" s="236"/>
      <c r="D236" s="230" t="s">
        <v>132</v>
      </c>
      <c r="E236" s="237" t="s">
        <v>1</v>
      </c>
      <c r="F236" s="238" t="s">
        <v>314</v>
      </c>
      <c r="G236" s="236"/>
      <c r="H236" s="239">
        <v>7056.8000000000002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132</v>
      </c>
      <c r="AU236" s="245" t="s">
        <v>83</v>
      </c>
      <c r="AV236" s="13" t="s">
        <v>83</v>
      </c>
      <c r="AW236" s="13" t="s">
        <v>30</v>
      </c>
      <c r="AX236" s="13" t="s">
        <v>81</v>
      </c>
      <c r="AY236" s="245" t="s">
        <v>121</v>
      </c>
    </row>
    <row r="237" s="2" customFormat="1" ht="33" customHeight="1">
      <c r="A237" s="37"/>
      <c r="B237" s="38"/>
      <c r="C237" s="217" t="s">
        <v>315</v>
      </c>
      <c r="D237" s="217" t="s">
        <v>123</v>
      </c>
      <c r="E237" s="218" t="s">
        <v>316</v>
      </c>
      <c r="F237" s="219" t="s">
        <v>317</v>
      </c>
      <c r="G237" s="220" t="s">
        <v>126</v>
      </c>
      <c r="H237" s="221">
        <v>7056.8000000000002</v>
      </c>
      <c r="I237" s="222"/>
      <c r="J237" s="223">
        <f>ROUND(I237*H237,2)</f>
        <v>0</v>
      </c>
      <c r="K237" s="219" t="s">
        <v>127</v>
      </c>
      <c r="L237" s="43"/>
      <c r="M237" s="224" t="s">
        <v>1</v>
      </c>
      <c r="N237" s="225" t="s">
        <v>38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128</v>
      </c>
      <c r="AT237" s="228" t="s">
        <v>123</v>
      </c>
      <c r="AU237" s="228" t="s">
        <v>83</v>
      </c>
      <c r="AY237" s="16" t="s">
        <v>121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128</v>
      </c>
      <c r="BM237" s="228" t="s">
        <v>318</v>
      </c>
    </row>
    <row r="238" s="2" customFormat="1">
      <c r="A238" s="37"/>
      <c r="B238" s="38"/>
      <c r="C238" s="39"/>
      <c r="D238" s="230" t="s">
        <v>130</v>
      </c>
      <c r="E238" s="39"/>
      <c r="F238" s="231" t="s">
        <v>319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130</v>
      </c>
      <c r="AU238" s="16" t="s">
        <v>83</v>
      </c>
    </row>
    <row r="239" s="13" customFormat="1">
      <c r="A239" s="13"/>
      <c r="B239" s="235"/>
      <c r="C239" s="236"/>
      <c r="D239" s="230" t="s">
        <v>132</v>
      </c>
      <c r="E239" s="237" t="s">
        <v>1</v>
      </c>
      <c r="F239" s="238" t="s">
        <v>320</v>
      </c>
      <c r="G239" s="236"/>
      <c r="H239" s="239">
        <v>7056.8000000000002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132</v>
      </c>
      <c r="AU239" s="245" t="s">
        <v>83</v>
      </c>
      <c r="AV239" s="13" t="s">
        <v>83</v>
      </c>
      <c r="AW239" s="13" t="s">
        <v>30</v>
      </c>
      <c r="AX239" s="13" t="s">
        <v>73</v>
      </c>
      <c r="AY239" s="245" t="s">
        <v>121</v>
      </c>
    </row>
    <row r="240" s="14" customFormat="1">
      <c r="A240" s="14"/>
      <c r="B240" s="246"/>
      <c r="C240" s="247"/>
      <c r="D240" s="230" t="s">
        <v>132</v>
      </c>
      <c r="E240" s="248" t="s">
        <v>1</v>
      </c>
      <c r="F240" s="249" t="s">
        <v>141</v>
      </c>
      <c r="G240" s="247"/>
      <c r="H240" s="250">
        <v>7056.8000000000002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132</v>
      </c>
      <c r="AU240" s="256" t="s">
        <v>83</v>
      </c>
      <c r="AV240" s="14" t="s">
        <v>128</v>
      </c>
      <c r="AW240" s="14" t="s">
        <v>30</v>
      </c>
      <c r="AX240" s="14" t="s">
        <v>81</v>
      </c>
      <c r="AY240" s="256" t="s">
        <v>121</v>
      </c>
    </row>
    <row r="241" s="2" customFormat="1" ht="24.15" customHeight="1">
      <c r="A241" s="37"/>
      <c r="B241" s="38"/>
      <c r="C241" s="217" t="s">
        <v>321</v>
      </c>
      <c r="D241" s="217" t="s">
        <v>123</v>
      </c>
      <c r="E241" s="218" t="s">
        <v>322</v>
      </c>
      <c r="F241" s="219" t="s">
        <v>323</v>
      </c>
      <c r="G241" s="220" t="s">
        <v>126</v>
      </c>
      <c r="H241" s="221">
        <v>16</v>
      </c>
      <c r="I241" s="222"/>
      <c r="J241" s="223">
        <f>ROUND(I241*H241,2)</f>
        <v>0</v>
      </c>
      <c r="K241" s="219" t="s">
        <v>127</v>
      </c>
      <c r="L241" s="43"/>
      <c r="M241" s="224" t="s">
        <v>1</v>
      </c>
      <c r="N241" s="225" t="s">
        <v>38</v>
      </c>
      <c r="O241" s="90"/>
      <c r="P241" s="226">
        <f>O241*H241</f>
        <v>0</v>
      </c>
      <c r="Q241" s="226">
        <v>0.13403999999999999</v>
      </c>
      <c r="R241" s="226">
        <f>Q241*H241</f>
        <v>2.1446399999999999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128</v>
      </c>
      <c r="AT241" s="228" t="s">
        <v>123</v>
      </c>
      <c r="AU241" s="228" t="s">
        <v>83</v>
      </c>
      <c r="AY241" s="16" t="s">
        <v>121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81</v>
      </c>
      <c r="BK241" s="229">
        <f>ROUND(I241*H241,2)</f>
        <v>0</v>
      </c>
      <c r="BL241" s="16" t="s">
        <v>128</v>
      </c>
      <c r="BM241" s="228" t="s">
        <v>324</v>
      </c>
    </row>
    <row r="242" s="2" customFormat="1">
      <c r="A242" s="37"/>
      <c r="B242" s="38"/>
      <c r="C242" s="39"/>
      <c r="D242" s="230" t="s">
        <v>130</v>
      </c>
      <c r="E242" s="39"/>
      <c r="F242" s="231" t="s">
        <v>325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130</v>
      </c>
      <c r="AU242" s="16" t="s">
        <v>83</v>
      </c>
    </row>
    <row r="243" s="2" customFormat="1" ht="21.75" customHeight="1">
      <c r="A243" s="37"/>
      <c r="B243" s="38"/>
      <c r="C243" s="257" t="s">
        <v>326</v>
      </c>
      <c r="D243" s="257" t="s">
        <v>185</v>
      </c>
      <c r="E243" s="258" t="s">
        <v>327</v>
      </c>
      <c r="F243" s="259" t="s">
        <v>328</v>
      </c>
      <c r="G243" s="260" t="s">
        <v>188</v>
      </c>
      <c r="H243" s="261">
        <v>16</v>
      </c>
      <c r="I243" s="262"/>
      <c r="J243" s="263">
        <f>ROUND(I243*H243,2)</f>
        <v>0</v>
      </c>
      <c r="K243" s="259" t="s">
        <v>127</v>
      </c>
      <c r="L243" s="264"/>
      <c r="M243" s="265" t="s">
        <v>1</v>
      </c>
      <c r="N243" s="266" t="s">
        <v>38</v>
      </c>
      <c r="O243" s="90"/>
      <c r="P243" s="226">
        <f>O243*H243</f>
        <v>0</v>
      </c>
      <c r="Q243" s="226">
        <v>1</v>
      </c>
      <c r="R243" s="226">
        <f>Q243*H243</f>
        <v>16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173</v>
      </c>
      <c r="AT243" s="228" t="s">
        <v>185</v>
      </c>
      <c r="AU243" s="228" t="s">
        <v>83</v>
      </c>
      <c r="AY243" s="16" t="s">
        <v>121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81</v>
      </c>
      <c r="BK243" s="229">
        <f>ROUND(I243*H243,2)</f>
        <v>0</v>
      </c>
      <c r="BL243" s="16" t="s">
        <v>128</v>
      </c>
      <c r="BM243" s="228" t="s">
        <v>329</v>
      </c>
    </row>
    <row r="244" s="2" customFormat="1">
      <c r="A244" s="37"/>
      <c r="B244" s="38"/>
      <c r="C244" s="39"/>
      <c r="D244" s="230" t="s">
        <v>130</v>
      </c>
      <c r="E244" s="39"/>
      <c r="F244" s="231" t="s">
        <v>328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130</v>
      </c>
      <c r="AU244" s="16" t="s">
        <v>83</v>
      </c>
    </row>
    <row r="245" s="13" customFormat="1">
      <c r="A245" s="13"/>
      <c r="B245" s="235"/>
      <c r="C245" s="236"/>
      <c r="D245" s="230" t="s">
        <v>132</v>
      </c>
      <c r="E245" s="237" t="s">
        <v>1</v>
      </c>
      <c r="F245" s="238" t="s">
        <v>330</v>
      </c>
      <c r="G245" s="236"/>
      <c r="H245" s="239">
        <v>16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132</v>
      </c>
      <c r="AU245" s="245" t="s">
        <v>83</v>
      </c>
      <c r="AV245" s="13" t="s">
        <v>83</v>
      </c>
      <c r="AW245" s="13" t="s">
        <v>30</v>
      </c>
      <c r="AX245" s="13" t="s">
        <v>81</v>
      </c>
      <c r="AY245" s="245" t="s">
        <v>121</v>
      </c>
    </row>
    <row r="246" s="2" customFormat="1" ht="24.15" customHeight="1">
      <c r="A246" s="37"/>
      <c r="B246" s="38"/>
      <c r="C246" s="217" t="s">
        <v>331</v>
      </c>
      <c r="D246" s="217" t="s">
        <v>123</v>
      </c>
      <c r="E246" s="218" t="s">
        <v>332</v>
      </c>
      <c r="F246" s="219" t="s">
        <v>333</v>
      </c>
      <c r="G246" s="220" t="s">
        <v>126</v>
      </c>
      <c r="H246" s="221">
        <v>16</v>
      </c>
      <c r="I246" s="222"/>
      <c r="J246" s="223">
        <f>ROUND(I246*H246,2)</f>
        <v>0</v>
      </c>
      <c r="K246" s="219" t="s">
        <v>127</v>
      </c>
      <c r="L246" s="43"/>
      <c r="M246" s="224" t="s">
        <v>1</v>
      </c>
      <c r="N246" s="225" t="s">
        <v>38</v>
      </c>
      <c r="O246" s="90"/>
      <c r="P246" s="226">
        <f>O246*H246</f>
        <v>0</v>
      </c>
      <c r="Q246" s="226">
        <v>0.053719999999999997</v>
      </c>
      <c r="R246" s="226">
        <f>Q246*H246</f>
        <v>0.85951999999999995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128</v>
      </c>
      <c r="AT246" s="228" t="s">
        <v>123</v>
      </c>
      <c r="AU246" s="228" t="s">
        <v>83</v>
      </c>
      <c r="AY246" s="16" t="s">
        <v>121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81</v>
      </c>
      <c r="BK246" s="229">
        <f>ROUND(I246*H246,2)</f>
        <v>0</v>
      </c>
      <c r="BL246" s="16" t="s">
        <v>128</v>
      </c>
      <c r="BM246" s="228" t="s">
        <v>334</v>
      </c>
    </row>
    <row r="247" s="2" customFormat="1">
      <c r="A247" s="37"/>
      <c r="B247" s="38"/>
      <c r="C247" s="39"/>
      <c r="D247" s="230" t="s">
        <v>130</v>
      </c>
      <c r="E247" s="39"/>
      <c r="F247" s="231" t="s">
        <v>335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130</v>
      </c>
      <c r="AU247" s="16" t="s">
        <v>83</v>
      </c>
    </row>
    <row r="248" s="13" customFormat="1">
      <c r="A248" s="13"/>
      <c r="B248" s="235"/>
      <c r="C248" s="236"/>
      <c r="D248" s="230" t="s">
        <v>132</v>
      </c>
      <c r="E248" s="237" t="s">
        <v>1</v>
      </c>
      <c r="F248" s="238" t="s">
        <v>290</v>
      </c>
      <c r="G248" s="236"/>
      <c r="H248" s="239">
        <v>16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132</v>
      </c>
      <c r="AU248" s="245" t="s">
        <v>83</v>
      </c>
      <c r="AV248" s="13" t="s">
        <v>83</v>
      </c>
      <c r="AW248" s="13" t="s">
        <v>30</v>
      </c>
      <c r="AX248" s="13" t="s">
        <v>81</v>
      </c>
      <c r="AY248" s="245" t="s">
        <v>121</v>
      </c>
    </row>
    <row r="249" s="12" customFormat="1" ht="22.8" customHeight="1">
      <c r="A249" s="12"/>
      <c r="B249" s="201"/>
      <c r="C249" s="202"/>
      <c r="D249" s="203" t="s">
        <v>72</v>
      </c>
      <c r="E249" s="215" t="s">
        <v>173</v>
      </c>
      <c r="F249" s="215" t="s">
        <v>336</v>
      </c>
      <c r="G249" s="202"/>
      <c r="H249" s="202"/>
      <c r="I249" s="205"/>
      <c r="J249" s="216">
        <f>BK249</f>
        <v>0</v>
      </c>
      <c r="K249" s="202"/>
      <c r="L249" s="207"/>
      <c r="M249" s="208"/>
      <c r="N249" s="209"/>
      <c r="O249" s="209"/>
      <c r="P249" s="210">
        <f>SUM(P250:P255)</f>
        <v>0</v>
      </c>
      <c r="Q249" s="209"/>
      <c r="R249" s="210">
        <f>SUM(R250:R255)</f>
        <v>8.4351599999999998</v>
      </c>
      <c r="S249" s="209"/>
      <c r="T249" s="211">
        <f>SUM(T250:T255)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81</v>
      </c>
      <c r="AT249" s="213" t="s">
        <v>72</v>
      </c>
      <c r="AU249" s="213" t="s">
        <v>81</v>
      </c>
      <c r="AY249" s="212" t="s">
        <v>121</v>
      </c>
      <c r="BK249" s="214">
        <f>SUM(BK250:BK255)</f>
        <v>0</v>
      </c>
    </row>
    <row r="250" s="2" customFormat="1" ht="24.15" customHeight="1">
      <c r="A250" s="37"/>
      <c r="B250" s="38"/>
      <c r="C250" s="217" t="s">
        <v>337</v>
      </c>
      <c r="D250" s="217" t="s">
        <v>123</v>
      </c>
      <c r="E250" s="218" t="s">
        <v>338</v>
      </c>
      <c r="F250" s="219" t="s">
        <v>339</v>
      </c>
      <c r="G250" s="220" t="s">
        <v>340</v>
      </c>
      <c r="H250" s="221">
        <v>4</v>
      </c>
      <c r="I250" s="222"/>
      <c r="J250" s="223">
        <f>ROUND(I250*H250,2)</f>
        <v>0</v>
      </c>
      <c r="K250" s="219" t="s">
        <v>127</v>
      </c>
      <c r="L250" s="43"/>
      <c r="M250" s="224" t="s">
        <v>1</v>
      </c>
      <c r="N250" s="225" t="s">
        <v>38</v>
      </c>
      <c r="O250" s="90"/>
      <c r="P250" s="226">
        <f>O250*H250</f>
        <v>0</v>
      </c>
      <c r="Q250" s="226">
        <v>1.29291</v>
      </c>
      <c r="R250" s="226">
        <f>Q250*H250</f>
        <v>5.17164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128</v>
      </c>
      <c r="AT250" s="228" t="s">
        <v>123</v>
      </c>
      <c r="AU250" s="228" t="s">
        <v>83</v>
      </c>
      <c r="AY250" s="16" t="s">
        <v>121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81</v>
      </c>
      <c r="BK250" s="229">
        <f>ROUND(I250*H250,2)</f>
        <v>0</v>
      </c>
      <c r="BL250" s="16" t="s">
        <v>128</v>
      </c>
      <c r="BM250" s="228" t="s">
        <v>341</v>
      </c>
    </row>
    <row r="251" s="2" customFormat="1">
      <c r="A251" s="37"/>
      <c r="B251" s="38"/>
      <c r="C251" s="39"/>
      <c r="D251" s="230" t="s">
        <v>130</v>
      </c>
      <c r="E251" s="39"/>
      <c r="F251" s="231" t="s">
        <v>342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83</v>
      </c>
    </row>
    <row r="252" s="13" customFormat="1">
      <c r="A252" s="13"/>
      <c r="B252" s="235"/>
      <c r="C252" s="236"/>
      <c r="D252" s="230" t="s">
        <v>132</v>
      </c>
      <c r="E252" s="237" t="s">
        <v>1</v>
      </c>
      <c r="F252" s="238" t="s">
        <v>343</v>
      </c>
      <c r="G252" s="236"/>
      <c r="H252" s="239">
        <v>4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132</v>
      </c>
      <c r="AU252" s="245" t="s">
        <v>83</v>
      </c>
      <c r="AV252" s="13" t="s">
        <v>83</v>
      </c>
      <c r="AW252" s="13" t="s">
        <v>30</v>
      </c>
      <c r="AX252" s="13" t="s">
        <v>81</v>
      </c>
      <c r="AY252" s="245" t="s">
        <v>121</v>
      </c>
    </row>
    <row r="253" s="2" customFormat="1" ht="16.5" customHeight="1">
      <c r="A253" s="37"/>
      <c r="B253" s="38"/>
      <c r="C253" s="217" t="s">
        <v>344</v>
      </c>
      <c r="D253" s="217" t="s">
        <v>123</v>
      </c>
      <c r="E253" s="218" t="s">
        <v>345</v>
      </c>
      <c r="F253" s="219" t="s">
        <v>346</v>
      </c>
      <c r="G253" s="220" t="s">
        <v>340</v>
      </c>
      <c r="H253" s="221">
        <v>6</v>
      </c>
      <c r="I253" s="222"/>
      <c r="J253" s="223">
        <f>ROUND(I253*H253,2)</f>
        <v>0</v>
      </c>
      <c r="K253" s="219" t="s">
        <v>127</v>
      </c>
      <c r="L253" s="43"/>
      <c r="M253" s="224" t="s">
        <v>1</v>
      </c>
      <c r="N253" s="225" t="s">
        <v>38</v>
      </c>
      <c r="O253" s="90"/>
      <c r="P253" s="226">
        <f>O253*H253</f>
        <v>0</v>
      </c>
      <c r="Q253" s="226">
        <v>0.54391999999999996</v>
      </c>
      <c r="R253" s="226">
        <f>Q253*H253</f>
        <v>3.2635199999999998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128</v>
      </c>
      <c r="AT253" s="228" t="s">
        <v>123</v>
      </c>
      <c r="AU253" s="228" t="s">
        <v>83</v>
      </c>
      <c r="AY253" s="16" t="s">
        <v>121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81</v>
      </c>
      <c r="BK253" s="229">
        <f>ROUND(I253*H253,2)</f>
        <v>0</v>
      </c>
      <c r="BL253" s="16" t="s">
        <v>128</v>
      </c>
      <c r="BM253" s="228" t="s">
        <v>347</v>
      </c>
    </row>
    <row r="254" s="2" customFormat="1">
      <c r="A254" s="37"/>
      <c r="B254" s="38"/>
      <c r="C254" s="39"/>
      <c r="D254" s="230" t="s">
        <v>130</v>
      </c>
      <c r="E254" s="39"/>
      <c r="F254" s="231" t="s">
        <v>348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130</v>
      </c>
      <c r="AU254" s="16" t="s">
        <v>83</v>
      </c>
    </row>
    <row r="255" s="13" customFormat="1">
      <c r="A255" s="13"/>
      <c r="B255" s="235"/>
      <c r="C255" s="236"/>
      <c r="D255" s="230" t="s">
        <v>132</v>
      </c>
      <c r="E255" s="237" t="s">
        <v>1</v>
      </c>
      <c r="F255" s="238" t="s">
        <v>349</v>
      </c>
      <c r="G255" s="236"/>
      <c r="H255" s="239">
        <v>6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132</v>
      </c>
      <c r="AU255" s="245" t="s">
        <v>83</v>
      </c>
      <c r="AV255" s="13" t="s">
        <v>83</v>
      </c>
      <c r="AW255" s="13" t="s">
        <v>30</v>
      </c>
      <c r="AX255" s="13" t="s">
        <v>81</v>
      </c>
      <c r="AY255" s="245" t="s">
        <v>121</v>
      </c>
    </row>
    <row r="256" s="12" customFormat="1" ht="22.8" customHeight="1">
      <c r="A256" s="12"/>
      <c r="B256" s="201"/>
      <c r="C256" s="202"/>
      <c r="D256" s="203" t="s">
        <v>72</v>
      </c>
      <c r="E256" s="215" t="s">
        <v>179</v>
      </c>
      <c r="F256" s="215" t="s">
        <v>350</v>
      </c>
      <c r="G256" s="202"/>
      <c r="H256" s="202"/>
      <c r="I256" s="205"/>
      <c r="J256" s="216">
        <f>BK256</f>
        <v>0</v>
      </c>
      <c r="K256" s="202"/>
      <c r="L256" s="207"/>
      <c r="M256" s="208"/>
      <c r="N256" s="209"/>
      <c r="O256" s="209"/>
      <c r="P256" s="210">
        <f>P257+SUM(P258:P280)</f>
        <v>0</v>
      </c>
      <c r="Q256" s="209"/>
      <c r="R256" s="210">
        <f>R257+SUM(R258:R280)</f>
        <v>0.66270499999999999</v>
      </c>
      <c r="S256" s="209"/>
      <c r="T256" s="211">
        <f>T257+SUM(T258:T280)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2" t="s">
        <v>81</v>
      </c>
      <c r="AT256" s="213" t="s">
        <v>72</v>
      </c>
      <c r="AU256" s="213" t="s">
        <v>81</v>
      </c>
      <c r="AY256" s="212" t="s">
        <v>121</v>
      </c>
      <c r="BK256" s="214">
        <f>BK257+SUM(BK258:BK280)</f>
        <v>0</v>
      </c>
    </row>
    <row r="257" s="2" customFormat="1" ht="24.15" customHeight="1">
      <c r="A257" s="37"/>
      <c r="B257" s="38"/>
      <c r="C257" s="217" t="s">
        <v>351</v>
      </c>
      <c r="D257" s="217" t="s">
        <v>123</v>
      </c>
      <c r="E257" s="218" t="s">
        <v>352</v>
      </c>
      <c r="F257" s="219" t="s">
        <v>353</v>
      </c>
      <c r="G257" s="220" t="s">
        <v>251</v>
      </c>
      <c r="H257" s="221">
        <v>20</v>
      </c>
      <c r="I257" s="222"/>
      <c r="J257" s="223">
        <f>ROUND(I257*H257,2)</f>
        <v>0</v>
      </c>
      <c r="K257" s="219" t="s">
        <v>127</v>
      </c>
      <c r="L257" s="43"/>
      <c r="M257" s="224" t="s">
        <v>1</v>
      </c>
      <c r="N257" s="225" t="s">
        <v>38</v>
      </c>
      <c r="O257" s="90"/>
      <c r="P257" s="226">
        <f>O257*H257</f>
        <v>0</v>
      </c>
      <c r="Q257" s="226">
        <v>0.01517</v>
      </c>
      <c r="R257" s="226">
        <f>Q257*H257</f>
        <v>0.3034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128</v>
      </c>
      <c r="AT257" s="228" t="s">
        <v>123</v>
      </c>
      <c r="AU257" s="228" t="s">
        <v>83</v>
      </c>
      <c r="AY257" s="16" t="s">
        <v>121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81</v>
      </c>
      <c r="BK257" s="229">
        <f>ROUND(I257*H257,2)</f>
        <v>0</v>
      </c>
      <c r="BL257" s="16" t="s">
        <v>128</v>
      </c>
      <c r="BM257" s="228" t="s">
        <v>354</v>
      </c>
    </row>
    <row r="258" s="2" customFormat="1">
      <c r="A258" s="37"/>
      <c r="B258" s="38"/>
      <c r="C258" s="39"/>
      <c r="D258" s="230" t="s">
        <v>130</v>
      </c>
      <c r="E258" s="39"/>
      <c r="F258" s="231" t="s">
        <v>355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130</v>
      </c>
      <c r="AU258" s="16" t="s">
        <v>83</v>
      </c>
    </row>
    <row r="259" s="13" customFormat="1">
      <c r="A259" s="13"/>
      <c r="B259" s="235"/>
      <c r="C259" s="236"/>
      <c r="D259" s="230" t="s">
        <v>132</v>
      </c>
      <c r="E259" s="237" t="s">
        <v>1</v>
      </c>
      <c r="F259" s="238" t="s">
        <v>244</v>
      </c>
      <c r="G259" s="236"/>
      <c r="H259" s="239">
        <v>20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132</v>
      </c>
      <c r="AU259" s="245" t="s">
        <v>83</v>
      </c>
      <c r="AV259" s="13" t="s">
        <v>83</v>
      </c>
      <c r="AW259" s="13" t="s">
        <v>30</v>
      </c>
      <c r="AX259" s="13" t="s">
        <v>81</v>
      </c>
      <c r="AY259" s="245" t="s">
        <v>121</v>
      </c>
    </row>
    <row r="260" s="2" customFormat="1" ht="24.15" customHeight="1">
      <c r="A260" s="37"/>
      <c r="B260" s="38"/>
      <c r="C260" s="217" t="s">
        <v>356</v>
      </c>
      <c r="D260" s="217" t="s">
        <v>123</v>
      </c>
      <c r="E260" s="218" t="s">
        <v>357</v>
      </c>
      <c r="F260" s="219" t="s">
        <v>358</v>
      </c>
      <c r="G260" s="220" t="s">
        <v>359</v>
      </c>
      <c r="H260" s="221">
        <v>1</v>
      </c>
      <c r="I260" s="222"/>
      <c r="J260" s="223">
        <f>ROUND(I260*H260,2)</f>
        <v>0</v>
      </c>
      <c r="K260" s="219" t="s">
        <v>1</v>
      </c>
      <c r="L260" s="43"/>
      <c r="M260" s="224" t="s">
        <v>1</v>
      </c>
      <c r="N260" s="225" t="s">
        <v>38</v>
      </c>
      <c r="O260" s="90"/>
      <c r="P260" s="226">
        <f>O260*H260</f>
        <v>0</v>
      </c>
      <c r="Q260" s="226">
        <v>0.00069999999999999999</v>
      </c>
      <c r="R260" s="226">
        <f>Q260*H260</f>
        <v>0.00069999999999999999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128</v>
      </c>
      <c r="AT260" s="228" t="s">
        <v>123</v>
      </c>
      <c r="AU260" s="228" t="s">
        <v>83</v>
      </c>
      <c r="AY260" s="16" t="s">
        <v>121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81</v>
      </c>
      <c r="BK260" s="229">
        <f>ROUND(I260*H260,2)</f>
        <v>0</v>
      </c>
      <c r="BL260" s="16" t="s">
        <v>128</v>
      </c>
      <c r="BM260" s="228" t="s">
        <v>360</v>
      </c>
    </row>
    <row r="261" s="2" customFormat="1">
      <c r="A261" s="37"/>
      <c r="B261" s="38"/>
      <c r="C261" s="39"/>
      <c r="D261" s="230" t="s">
        <v>130</v>
      </c>
      <c r="E261" s="39"/>
      <c r="F261" s="231" t="s">
        <v>358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130</v>
      </c>
      <c r="AU261" s="16" t="s">
        <v>83</v>
      </c>
    </row>
    <row r="262" s="13" customFormat="1">
      <c r="A262" s="13"/>
      <c r="B262" s="235"/>
      <c r="C262" s="236"/>
      <c r="D262" s="230" t="s">
        <v>132</v>
      </c>
      <c r="E262" s="237" t="s">
        <v>361</v>
      </c>
      <c r="F262" s="238" t="s">
        <v>81</v>
      </c>
      <c r="G262" s="236"/>
      <c r="H262" s="239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132</v>
      </c>
      <c r="AU262" s="245" t="s">
        <v>83</v>
      </c>
      <c r="AV262" s="13" t="s">
        <v>83</v>
      </c>
      <c r="AW262" s="13" t="s">
        <v>30</v>
      </c>
      <c r="AX262" s="13" t="s">
        <v>81</v>
      </c>
      <c r="AY262" s="245" t="s">
        <v>121</v>
      </c>
    </row>
    <row r="263" s="2" customFormat="1" ht="33" customHeight="1">
      <c r="A263" s="37"/>
      <c r="B263" s="38"/>
      <c r="C263" s="217" t="s">
        <v>362</v>
      </c>
      <c r="D263" s="217" t="s">
        <v>123</v>
      </c>
      <c r="E263" s="218" t="s">
        <v>363</v>
      </c>
      <c r="F263" s="219" t="s">
        <v>364</v>
      </c>
      <c r="G263" s="220" t="s">
        <v>251</v>
      </c>
      <c r="H263" s="221">
        <v>1</v>
      </c>
      <c r="I263" s="222"/>
      <c r="J263" s="223">
        <f>ROUND(I263*H263,2)</f>
        <v>0</v>
      </c>
      <c r="K263" s="219" t="s">
        <v>1</v>
      </c>
      <c r="L263" s="43"/>
      <c r="M263" s="224" t="s">
        <v>1</v>
      </c>
      <c r="N263" s="225" t="s">
        <v>38</v>
      </c>
      <c r="O263" s="90"/>
      <c r="P263" s="226">
        <f>O263*H263</f>
        <v>0</v>
      </c>
      <c r="Q263" s="226">
        <v>0.15540000000000001</v>
      </c>
      <c r="R263" s="226">
        <f>Q263*H263</f>
        <v>0.15540000000000001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128</v>
      </c>
      <c r="AT263" s="228" t="s">
        <v>123</v>
      </c>
      <c r="AU263" s="228" t="s">
        <v>83</v>
      </c>
      <c r="AY263" s="16" t="s">
        <v>121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81</v>
      </c>
      <c r="BK263" s="229">
        <f>ROUND(I263*H263,2)</f>
        <v>0</v>
      </c>
      <c r="BL263" s="16" t="s">
        <v>128</v>
      </c>
      <c r="BM263" s="228" t="s">
        <v>365</v>
      </c>
    </row>
    <row r="264" s="2" customFormat="1">
      <c r="A264" s="37"/>
      <c r="B264" s="38"/>
      <c r="C264" s="39"/>
      <c r="D264" s="230" t="s">
        <v>130</v>
      </c>
      <c r="E264" s="39"/>
      <c r="F264" s="231" t="s">
        <v>364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130</v>
      </c>
      <c r="AU264" s="16" t="s">
        <v>83</v>
      </c>
    </row>
    <row r="265" s="13" customFormat="1">
      <c r="A265" s="13"/>
      <c r="B265" s="235"/>
      <c r="C265" s="236"/>
      <c r="D265" s="230" t="s">
        <v>132</v>
      </c>
      <c r="E265" s="237" t="s">
        <v>1</v>
      </c>
      <c r="F265" s="238" t="s">
        <v>81</v>
      </c>
      <c r="G265" s="236"/>
      <c r="H265" s="239">
        <v>1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132</v>
      </c>
      <c r="AU265" s="245" t="s">
        <v>83</v>
      </c>
      <c r="AV265" s="13" t="s">
        <v>83</v>
      </c>
      <c r="AW265" s="13" t="s">
        <v>30</v>
      </c>
      <c r="AX265" s="13" t="s">
        <v>81</v>
      </c>
      <c r="AY265" s="245" t="s">
        <v>121</v>
      </c>
    </row>
    <row r="266" s="2" customFormat="1" ht="16.5" customHeight="1">
      <c r="A266" s="37"/>
      <c r="B266" s="38"/>
      <c r="C266" s="257" t="s">
        <v>366</v>
      </c>
      <c r="D266" s="257" t="s">
        <v>185</v>
      </c>
      <c r="E266" s="258" t="s">
        <v>367</v>
      </c>
      <c r="F266" s="259" t="s">
        <v>368</v>
      </c>
      <c r="G266" s="260" t="s">
        <v>251</v>
      </c>
      <c r="H266" s="261">
        <v>1</v>
      </c>
      <c r="I266" s="262"/>
      <c r="J266" s="263">
        <f>ROUND(I266*H266,2)</f>
        <v>0</v>
      </c>
      <c r="K266" s="259" t="s">
        <v>1</v>
      </c>
      <c r="L266" s="264"/>
      <c r="M266" s="265" t="s">
        <v>1</v>
      </c>
      <c r="N266" s="266" t="s">
        <v>38</v>
      </c>
      <c r="O266" s="90"/>
      <c r="P266" s="226">
        <f>O266*H266</f>
        <v>0</v>
      </c>
      <c r="Q266" s="226">
        <v>0.081000000000000003</v>
      </c>
      <c r="R266" s="226">
        <f>Q266*H266</f>
        <v>0.081000000000000003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173</v>
      </c>
      <c r="AT266" s="228" t="s">
        <v>185</v>
      </c>
      <c r="AU266" s="228" t="s">
        <v>83</v>
      </c>
      <c r="AY266" s="16" t="s">
        <v>121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81</v>
      </c>
      <c r="BK266" s="229">
        <f>ROUND(I266*H266,2)</f>
        <v>0</v>
      </c>
      <c r="BL266" s="16" t="s">
        <v>128</v>
      </c>
      <c r="BM266" s="228" t="s">
        <v>369</v>
      </c>
    </row>
    <row r="267" s="2" customFormat="1">
      <c r="A267" s="37"/>
      <c r="B267" s="38"/>
      <c r="C267" s="39"/>
      <c r="D267" s="230" t="s">
        <v>130</v>
      </c>
      <c r="E267" s="39"/>
      <c r="F267" s="231" t="s">
        <v>368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130</v>
      </c>
      <c r="AU267" s="16" t="s">
        <v>83</v>
      </c>
    </row>
    <row r="268" s="2" customFormat="1" ht="24.15" customHeight="1">
      <c r="A268" s="37"/>
      <c r="B268" s="38"/>
      <c r="C268" s="257" t="s">
        <v>370</v>
      </c>
      <c r="D268" s="257" t="s">
        <v>185</v>
      </c>
      <c r="E268" s="258" t="s">
        <v>371</v>
      </c>
      <c r="F268" s="259" t="s">
        <v>372</v>
      </c>
      <c r="G268" s="260" t="s">
        <v>340</v>
      </c>
      <c r="H268" s="261">
        <v>1</v>
      </c>
      <c r="I268" s="262"/>
      <c r="J268" s="263">
        <f>ROUND(I268*H268,2)</f>
        <v>0</v>
      </c>
      <c r="K268" s="259" t="s">
        <v>127</v>
      </c>
      <c r="L268" s="264"/>
      <c r="M268" s="265" t="s">
        <v>1</v>
      </c>
      <c r="N268" s="266" t="s">
        <v>38</v>
      </c>
      <c r="O268" s="90"/>
      <c r="P268" s="226">
        <f>O268*H268</f>
        <v>0</v>
      </c>
      <c r="Q268" s="226">
        <v>0.0025000000000000001</v>
      </c>
      <c r="R268" s="226">
        <f>Q268*H268</f>
        <v>0.0025000000000000001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173</v>
      </c>
      <c r="AT268" s="228" t="s">
        <v>185</v>
      </c>
      <c r="AU268" s="228" t="s">
        <v>83</v>
      </c>
      <c r="AY268" s="16" t="s">
        <v>121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81</v>
      </c>
      <c r="BK268" s="229">
        <f>ROUND(I268*H268,2)</f>
        <v>0</v>
      </c>
      <c r="BL268" s="16" t="s">
        <v>128</v>
      </c>
      <c r="BM268" s="228" t="s">
        <v>373</v>
      </c>
    </row>
    <row r="269" s="2" customFormat="1">
      <c r="A269" s="37"/>
      <c r="B269" s="38"/>
      <c r="C269" s="39"/>
      <c r="D269" s="230" t="s">
        <v>130</v>
      </c>
      <c r="E269" s="39"/>
      <c r="F269" s="231" t="s">
        <v>372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130</v>
      </c>
      <c r="AU269" s="16" t="s">
        <v>83</v>
      </c>
    </row>
    <row r="270" s="13" customFormat="1">
      <c r="A270" s="13"/>
      <c r="B270" s="235"/>
      <c r="C270" s="236"/>
      <c r="D270" s="230" t="s">
        <v>132</v>
      </c>
      <c r="E270" s="237" t="s">
        <v>1</v>
      </c>
      <c r="F270" s="238" t="s">
        <v>374</v>
      </c>
      <c r="G270" s="236"/>
      <c r="H270" s="239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132</v>
      </c>
      <c r="AU270" s="245" t="s">
        <v>83</v>
      </c>
      <c r="AV270" s="13" t="s">
        <v>83</v>
      </c>
      <c r="AW270" s="13" t="s">
        <v>30</v>
      </c>
      <c r="AX270" s="13" t="s">
        <v>81</v>
      </c>
      <c r="AY270" s="245" t="s">
        <v>121</v>
      </c>
    </row>
    <row r="271" s="2" customFormat="1" ht="24.15" customHeight="1">
      <c r="A271" s="37"/>
      <c r="B271" s="38"/>
      <c r="C271" s="217" t="s">
        <v>375</v>
      </c>
      <c r="D271" s="217" t="s">
        <v>123</v>
      </c>
      <c r="E271" s="218" t="s">
        <v>376</v>
      </c>
      <c r="F271" s="219" t="s">
        <v>377</v>
      </c>
      <c r="G271" s="220" t="s">
        <v>359</v>
      </c>
      <c r="H271" s="221">
        <v>1</v>
      </c>
      <c r="I271" s="222"/>
      <c r="J271" s="223">
        <f>ROUND(I271*H271,2)</f>
        <v>0</v>
      </c>
      <c r="K271" s="219" t="s">
        <v>1</v>
      </c>
      <c r="L271" s="43"/>
      <c r="M271" s="224" t="s">
        <v>1</v>
      </c>
      <c r="N271" s="225" t="s">
        <v>38</v>
      </c>
      <c r="O271" s="90"/>
      <c r="P271" s="226">
        <f>O271*H271</f>
        <v>0</v>
      </c>
      <c r="Q271" s="226">
        <v>0.11240500000000001</v>
      </c>
      <c r="R271" s="226">
        <f>Q271*H271</f>
        <v>0.11240500000000001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128</v>
      </c>
      <c r="AT271" s="228" t="s">
        <v>123</v>
      </c>
      <c r="AU271" s="228" t="s">
        <v>83</v>
      </c>
      <c r="AY271" s="16" t="s">
        <v>121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81</v>
      </c>
      <c r="BK271" s="229">
        <f>ROUND(I271*H271,2)</f>
        <v>0</v>
      </c>
      <c r="BL271" s="16" t="s">
        <v>128</v>
      </c>
      <c r="BM271" s="228" t="s">
        <v>378</v>
      </c>
    </row>
    <row r="272" s="2" customFormat="1">
      <c r="A272" s="37"/>
      <c r="B272" s="38"/>
      <c r="C272" s="39"/>
      <c r="D272" s="230" t="s">
        <v>130</v>
      </c>
      <c r="E272" s="39"/>
      <c r="F272" s="231" t="s">
        <v>377</v>
      </c>
      <c r="G272" s="39"/>
      <c r="H272" s="39"/>
      <c r="I272" s="232"/>
      <c r="J272" s="39"/>
      <c r="K272" s="39"/>
      <c r="L272" s="43"/>
      <c r="M272" s="233"/>
      <c r="N272" s="23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130</v>
      </c>
      <c r="AU272" s="16" t="s">
        <v>83</v>
      </c>
    </row>
    <row r="273" s="13" customFormat="1">
      <c r="A273" s="13"/>
      <c r="B273" s="235"/>
      <c r="C273" s="236"/>
      <c r="D273" s="230" t="s">
        <v>132</v>
      </c>
      <c r="E273" s="237" t="s">
        <v>379</v>
      </c>
      <c r="F273" s="238" t="s">
        <v>81</v>
      </c>
      <c r="G273" s="236"/>
      <c r="H273" s="239">
        <v>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132</v>
      </c>
      <c r="AU273" s="245" t="s">
        <v>83</v>
      </c>
      <c r="AV273" s="13" t="s">
        <v>83</v>
      </c>
      <c r="AW273" s="13" t="s">
        <v>30</v>
      </c>
      <c r="AX273" s="13" t="s">
        <v>81</v>
      </c>
      <c r="AY273" s="245" t="s">
        <v>121</v>
      </c>
    </row>
    <row r="274" s="2" customFormat="1" ht="21.75" customHeight="1">
      <c r="A274" s="37"/>
      <c r="B274" s="38"/>
      <c r="C274" s="257" t="s">
        <v>380</v>
      </c>
      <c r="D274" s="257" t="s">
        <v>185</v>
      </c>
      <c r="E274" s="258" t="s">
        <v>381</v>
      </c>
      <c r="F274" s="259" t="s">
        <v>382</v>
      </c>
      <c r="G274" s="260" t="s">
        <v>340</v>
      </c>
      <c r="H274" s="261">
        <v>1</v>
      </c>
      <c r="I274" s="262"/>
      <c r="J274" s="263">
        <f>ROUND(I274*H274,2)</f>
        <v>0</v>
      </c>
      <c r="K274" s="259" t="s">
        <v>127</v>
      </c>
      <c r="L274" s="264"/>
      <c r="M274" s="265" t="s">
        <v>1</v>
      </c>
      <c r="N274" s="266" t="s">
        <v>38</v>
      </c>
      <c r="O274" s="90"/>
      <c r="P274" s="226">
        <f>O274*H274</f>
        <v>0</v>
      </c>
      <c r="Q274" s="226">
        <v>0.0064999999999999997</v>
      </c>
      <c r="R274" s="226">
        <f>Q274*H274</f>
        <v>0.0064999999999999997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173</v>
      </c>
      <c r="AT274" s="228" t="s">
        <v>185</v>
      </c>
      <c r="AU274" s="228" t="s">
        <v>83</v>
      </c>
      <c r="AY274" s="16" t="s">
        <v>121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81</v>
      </c>
      <c r="BK274" s="229">
        <f>ROUND(I274*H274,2)</f>
        <v>0</v>
      </c>
      <c r="BL274" s="16" t="s">
        <v>128</v>
      </c>
      <c r="BM274" s="228" t="s">
        <v>383</v>
      </c>
    </row>
    <row r="275" s="2" customFormat="1">
      <c r="A275" s="37"/>
      <c r="B275" s="38"/>
      <c r="C275" s="39"/>
      <c r="D275" s="230" t="s">
        <v>130</v>
      </c>
      <c r="E275" s="39"/>
      <c r="F275" s="231" t="s">
        <v>382</v>
      </c>
      <c r="G275" s="39"/>
      <c r="H275" s="39"/>
      <c r="I275" s="232"/>
      <c r="J275" s="39"/>
      <c r="K275" s="39"/>
      <c r="L275" s="43"/>
      <c r="M275" s="233"/>
      <c r="N275" s="23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130</v>
      </c>
      <c r="AU275" s="16" t="s">
        <v>83</v>
      </c>
    </row>
    <row r="276" s="13" customFormat="1">
      <c r="A276" s="13"/>
      <c r="B276" s="235"/>
      <c r="C276" s="236"/>
      <c r="D276" s="230" t="s">
        <v>132</v>
      </c>
      <c r="E276" s="237" t="s">
        <v>1</v>
      </c>
      <c r="F276" s="238" t="s">
        <v>81</v>
      </c>
      <c r="G276" s="236"/>
      <c r="H276" s="239">
        <v>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132</v>
      </c>
      <c r="AU276" s="245" t="s">
        <v>83</v>
      </c>
      <c r="AV276" s="13" t="s">
        <v>83</v>
      </c>
      <c r="AW276" s="13" t="s">
        <v>30</v>
      </c>
      <c r="AX276" s="13" t="s">
        <v>81</v>
      </c>
      <c r="AY276" s="245" t="s">
        <v>121</v>
      </c>
    </row>
    <row r="277" s="2" customFormat="1" ht="16.5" customHeight="1">
      <c r="A277" s="37"/>
      <c r="B277" s="38"/>
      <c r="C277" s="257" t="s">
        <v>384</v>
      </c>
      <c r="D277" s="257" t="s">
        <v>185</v>
      </c>
      <c r="E277" s="258" t="s">
        <v>385</v>
      </c>
      <c r="F277" s="259" t="s">
        <v>386</v>
      </c>
      <c r="G277" s="260" t="s">
        <v>340</v>
      </c>
      <c r="H277" s="261">
        <v>2</v>
      </c>
      <c r="I277" s="262"/>
      <c r="J277" s="263">
        <f>ROUND(I277*H277,2)</f>
        <v>0</v>
      </c>
      <c r="K277" s="259" t="s">
        <v>127</v>
      </c>
      <c r="L277" s="264"/>
      <c r="M277" s="265" t="s">
        <v>1</v>
      </c>
      <c r="N277" s="266" t="s">
        <v>38</v>
      </c>
      <c r="O277" s="90"/>
      <c r="P277" s="226">
        <f>O277*H277</f>
        <v>0</v>
      </c>
      <c r="Q277" s="226">
        <v>0.00040000000000000002</v>
      </c>
      <c r="R277" s="226">
        <f>Q277*H277</f>
        <v>0.00080000000000000004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173</v>
      </c>
      <c r="AT277" s="228" t="s">
        <v>185</v>
      </c>
      <c r="AU277" s="228" t="s">
        <v>83</v>
      </c>
      <c r="AY277" s="16" t="s">
        <v>121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81</v>
      </c>
      <c r="BK277" s="229">
        <f>ROUND(I277*H277,2)</f>
        <v>0</v>
      </c>
      <c r="BL277" s="16" t="s">
        <v>128</v>
      </c>
      <c r="BM277" s="228" t="s">
        <v>387</v>
      </c>
    </row>
    <row r="278" s="2" customFormat="1">
      <c r="A278" s="37"/>
      <c r="B278" s="38"/>
      <c r="C278" s="39"/>
      <c r="D278" s="230" t="s">
        <v>130</v>
      </c>
      <c r="E278" s="39"/>
      <c r="F278" s="231" t="s">
        <v>386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130</v>
      </c>
      <c r="AU278" s="16" t="s">
        <v>83</v>
      </c>
    </row>
    <row r="279" s="13" customFormat="1">
      <c r="A279" s="13"/>
      <c r="B279" s="235"/>
      <c r="C279" s="236"/>
      <c r="D279" s="230" t="s">
        <v>132</v>
      </c>
      <c r="E279" s="237" t="s">
        <v>1</v>
      </c>
      <c r="F279" s="238" t="s">
        <v>388</v>
      </c>
      <c r="G279" s="236"/>
      <c r="H279" s="239">
        <v>2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132</v>
      </c>
      <c r="AU279" s="245" t="s">
        <v>83</v>
      </c>
      <c r="AV279" s="13" t="s">
        <v>83</v>
      </c>
      <c r="AW279" s="13" t="s">
        <v>30</v>
      </c>
      <c r="AX279" s="13" t="s">
        <v>81</v>
      </c>
      <c r="AY279" s="245" t="s">
        <v>121</v>
      </c>
    </row>
    <row r="280" s="12" customFormat="1" ht="20.88" customHeight="1">
      <c r="A280" s="12"/>
      <c r="B280" s="201"/>
      <c r="C280" s="202"/>
      <c r="D280" s="203" t="s">
        <v>72</v>
      </c>
      <c r="E280" s="215" t="s">
        <v>389</v>
      </c>
      <c r="F280" s="215" t="s">
        <v>390</v>
      </c>
      <c r="G280" s="202"/>
      <c r="H280" s="202"/>
      <c r="I280" s="205"/>
      <c r="J280" s="216">
        <f>BK280</f>
        <v>0</v>
      </c>
      <c r="K280" s="202"/>
      <c r="L280" s="207"/>
      <c r="M280" s="208"/>
      <c r="N280" s="209"/>
      <c r="O280" s="209"/>
      <c r="P280" s="210">
        <f>SUM(P281:P282)</f>
        <v>0</v>
      </c>
      <c r="Q280" s="209"/>
      <c r="R280" s="210">
        <f>SUM(R281:R282)</f>
        <v>0</v>
      </c>
      <c r="S280" s="209"/>
      <c r="T280" s="211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2" t="s">
        <v>81</v>
      </c>
      <c r="AT280" s="213" t="s">
        <v>72</v>
      </c>
      <c r="AU280" s="213" t="s">
        <v>83</v>
      </c>
      <c r="AY280" s="212" t="s">
        <v>121</v>
      </c>
      <c r="BK280" s="214">
        <f>SUM(BK281:BK282)</f>
        <v>0</v>
      </c>
    </row>
    <row r="281" s="2" customFormat="1" ht="33" customHeight="1">
      <c r="A281" s="37"/>
      <c r="B281" s="38"/>
      <c r="C281" s="217" t="s">
        <v>391</v>
      </c>
      <c r="D281" s="217" t="s">
        <v>123</v>
      </c>
      <c r="E281" s="218" t="s">
        <v>392</v>
      </c>
      <c r="F281" s="219" t="s">
        <v>393</v>
      </c>
      <c r="G281" s="220" t="s">
        <v>188</v>
      </c>
      <c r="H281" s="221">
        <v>8203</v>
      </c>
      <c r="I281" s="222"/>
      <c r="J281" s="223">
        <f>ROUND(I281*H281,2)</f>
        <v>0</v>
      </c>
      <c r="K281" s="219" t="s">
        <v>127</v>
      </c>
      <c r="L281" s="43"/>
      <c r="M281" s="224" t="s">
        <v>1</v>
      </c>
      <c r="N281" s="225" t="s">
        <v>38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128</v>
      </c>
      <c r="AT281" s="228" t="s">
        <v>123</v>
      </c>
      <c r="AU281" s="228" t="s">
        <v>142</v>
      </c>
      <c r="AY281" s="16" t="s">
        <v>121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81</v>
      </c>
      <c r="BK281" s="229">
        <f>ROUND(I281*H281,2)</f>
        <v>0</v>
      </c>
      <c r="BL281" s="16" t="s">
        <v>128</v>
      </c>
      <c r="BM281" s="228" t="s">
        <v>394</v>
      </c>
    </row>
    <row r="282" s="2" customFormat="1">
      <c r="A282" s="37"/>
      <c r="B282" s="38"/>
      <c r="C282" s="39"/>
      <c r="D282" s="230" t="s">
        <v>130</v>
      </c>
      <c r="E282" s="39"/>
      <c r="F282" s="231" t="s">
        <v>395</v>
      </c>
      <c r="G282" s="39"/>
      <c r="H282" s="39"/>
      <c r="I282" s="232"/>
      <c r="J282" s="39"/>
      <c r="K282" s="39"/>
      <c r="L282" s="43"/>
      <c r="M282" s="267"/>
      <c r="N282" s="268"/>
      <c r="O282" s="269"/>
      <c r="P282" s="269"/>
      <c r="Q282" s="269"/>
      <c r="R282" s="269"/>
      <c r="S282" s="269"/>
      <c r="T282" s="270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130</v>
      </c>
      <c r="AU282" s="16" t="s">
        <v>142</v>
      </c>
    </row>
    <row r="283" s="2" customFormat="1" ht="6.96" customHeight="1">
      <c r="A283" s="37"/>
      <c r="B283" s="65"/>
      <c r="C283" s="66"/>
      <c r="D283" s="66"/>
      <c r="E283" s="66"/>
      <c r="F283" s="66"/>
      <c r="G283" s="66"/>
      <c r="H283" s="66"/>
      <c r="I283" s="66"/>
      <c r="J283" s="66"/>
      <c r="K283" s="66"/>
      <c r="L283" s="43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JmfPXXpp/xtuYITS2LZbOC6PjrSJx1tqegnnaYKvymakC+AO5SYG4/GSp9ENlAI0+3whmUHIszBNsi483sjMvw==" hashValue="DZzVfrREtMkWneoM/9HTyUXoigmx+0+HWCytDZSanV8HIVMzdprCyg1SIEJA2M8FSKOYobIODY8WPGEyHwQ6gw==" algorithmName="SHA-512" password="CC35"/>
  <autoFilter ref="C123:K2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Výstavba komunikací - polní cesta VC3, lokalita Na Strouze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10. 9. 2024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ROUND((SUM(BE125:BE287)),  2)</f>
        <v>0</v>
      </c>
      <c r="G33" s="37"/>
      <c r="H33" s="37"/>
      <c r="I33" s="154">
        <v>0.20999999999999999</v>
      </c>
      <c r="J33" s="153">
        <f>ROUND(((SUM(BE125:BE287))*I33),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ROUND((SUM(BF125:BF287)),  2)</f>
        <v>0</v>
      </c>
      <c r="G34" s="37"/>
      <c r="H34" s="37"/>
      <c r="I34" s="154">
        <v>0.14999999999999999</v>
      </c>
      <c r="J34" s="153">
        <f>ROUND(((SUM(BF125:BF287))*I34),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ROUND((SUM(BG125:BG287)),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ROUND((SUM(BH125:BH287)),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ROUND((SUM(BI125:BI287)),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Výstavba komunikací - polní cesta VC3, lokalita Na Strouze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102 - Polní cesta-2. 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10. 9. 2024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J192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397</v>
      </c>
      <c r="E100" s="187"/>
      <c r="F100" s="187"/>
      <c r="G100" s="187"/>
      <c r="H100" s="187"/>
      <c r="I100" s="187"/>
      <c r="J100" s="188">
        <f>J205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J209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J213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J253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J260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J285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Výstavba komunikací - polní cesta VC3, lokalita Na Strouze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102 - Polní cesta-2. stavební část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10. 9. 2024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 xml:space="preserve"> </v>
      </c>
      <c r="G121" s="39"/>
      <c r="H121" s="39"/>
      <c r="I121" s="31" t="s">
        <v>29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IF(E18="","",E18)</f>
        <v>Vyplň údaj</v>
      </c>
      <c r="G122" s="39"/>
      <c r="H122" s="39"/>
      <c r="I122" s="31" t="s">
        <v>31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107</v>
      </c>
      <c r="D124" s="193" t="s">
        <v>58</v>
      </c>
      <c r="E124" s="193" t="s">
        <v>54</v>
      </c>
      <c r="F124" s="193" t="s">
        <v>55</v>
      </c>
      <c r="G124" s="193" t="s">
        <v>108</v>
      </c>
      <c r="H124" s="193" t="s">
        <v>109</v>
      </c>
      <c r="I124" s="193" t="s">
        <v>110</v>
      </c>
      <c r="J124" s="193" t="s">
        <v>95</v>
      </c>
      <c r="K124" s="194" t="s">
        <v>111</v>
      </c>
      <c r="L124" s="195"/>
      <c r="M124" s="99" t="s">
        <v>1</v>
      </c>
      <c r="N124" s="100" t="s">
        <v>37</v>
      </c>
      <c r="O124" s="100" t="s">
        <v>112</v>
      </c>
      <c r="P124" s="100" t="s">
        <v>113</v>
      </c>
      <c r="Q124" s="100" t="s">
        <v>114</v>
      </c>
      <c r="R124" s="100" t="s">
        <v>115</v>
      </c>
      <c r="S124" s="100" t="s">
        <v>116</v>
      </c>
      <c r="T124" s="101" t="s">
        <v>117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118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1122.3388604719999</v>
      </c>
      <c r="S125" s="103"/>
      <c r="T125" s="199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72</v>
      </c>
      <c r="AU125" s="16" t="s">
        <v>97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72</v>
      </c>
      <c r="E126" s="204" t="s">
        <v>119</v>
      </c>
      <c r="F126" s="204" t="s">
        <v>120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P127+P192+P205+P209+P213+P253+P260</f>
        <v>0</v>
      </c>
      <c r="Q126" s="209"/>
      <c r="R126" s="210">
        <f>R127+R192+R205+R209+R213+R253+R260</f>
        <v>1122.3388604719999</v>
      </c>
      <c r="S126" s="209"/>
      <c r="T126" s="211">
        <f>T127+T192+T205+T209+T213+T253+T260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73</v>
      </c>
      <c r="AY126" s="212" t="s">
        <v>121</v>
      </c>
      <c r="BK126" s="214">
        <f>BK127+BK192+BK205+BK209+BK213+BK253+BK260</f>
        <v>0</v>
      </c>
    </row>
    <row r="127" s="12" customFormat="1" ht="22.8" customHeight="1">
      <c r="A127" s="12"/>
      <c r="B127" s="201"/>
      <c r="C127" s="202"/>
      <c r="D127" s="203" t="s">
        <v>72</v>
      </c>
      <c r="E127" s="215" t="s">
        <v>81</v>
      </c>
      <c r="F127" s="215" t="s">
        <v>122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SUM(P128:P191)</f>
        <v>0</v>
      </c>
      <c r="Q127" s="209"/>
      <c r="R127" s="210">
        <f>SUM(R128:R191)</f>
        <v>969.08439999999996</v>
      </c>
      <c r="S127" s="209"/>
      <c r="T127" s="211">
        <f>SUM(T128:T191)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72</v>
      </c>
      <c r="AU127" s="213" t="s">
        <v>81</v>
      </c>
      <c r="AY127" s="212" t="s">
        <v>121</v>
      </c>
      <c r="BK127" s="214">
        <f>SUM(BK128:BK191)</f>
        <v>0</v>
      </c>
    </row>
    <row r="128" s="2" customFormat="1" ht="24.15" customHeight="1">
      <c r="A128" s="37"/>
      <c r="B128" s="38"/>
      <c r="C128" s="217" t="s">
        <v>81</v>
      </c>
      <c r="D128" s="217" t="s">
        <v>123</v>
      </c>
      <c r="E128" s="218" t="s">
        <v>124</v>
      </c>
      <c r="F128" s="219" t="s">
        <v>125</v>
      </c>
      <c r="G128" s="220" t="s">
        <v>126</v>
      </c>
      <c r="H128" s="221">
        <v>1875</v>
      </c>
      <c r="I128" s="222"/>
      <c r="J128" s="223">
        <f>ROUND(I128*H128,2)</f>
        <v>0</v>
      </c>
      <c r="K128" s="219" t="s">
        <v>127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128</v>
      </c>
      <c r="AT128" s="228" t="s">
        <v>123</v>
      </c>
      <c r="AU128" s="228" t="s">
        <v>83</v>
      </c>
      <c r="AY128" s="16" t="s">
        <v>121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128</v>
      </c>
      <c r="BM128" s="228" t="s">
        <v>398</v>
      </c>
    </row>
    <row r="129" s="2" customFormat="1">
      <c r="A129" s="37"/>
      <c r="B129" s="38"/>
      <c r="C129" s="39"/>
      <c r="D129" s="230" t="s">
        <v>130</v>
      </c>
      <c r="E129" s="39"/>
      <c r="F129" s="231" t="s">
        <v>131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83</v>
      </c>
    </row>
    <row r="130" s="13" customFormat="1">
      <c r="A130" s="13"/>
      <c r="B130" s="235"/>
      <c r="C130" s="236"/>
      <c r="D130" s="230" t="s">
        <v>132</v>
      </c>
      <c r="E130" s="237" t="s">
        <v>1</v>
      </c>
      <c r="F130" s="238" t="s">
        <v>399</v>
      </c>
      <c r="G130" s="236"/>
      <c r="H130" s="239">
        <v>1875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132</v>
      </c>
      <c r="AU130" s="245" t="s">
        <v>83</v>
      </c>
      <c r="AV130" s="13" t="s">
        <v>83</v>
      </c>
      <c r="AW130" s="13" t="s">
        <v>30</v>
      </c>
      <c r="AX130" s="13" t="s">
        <v>81</v>
      </c>
      <c r="AY130" s="245" t="s">
        <v>121</v>
      </c>
    </row>
    <row r="131" s="2" customFormat="1" ht="33" customHeight="1">
      <c r="A131" s="37"/>
      <c r="B131" s="38"/>
      <c r="C131" s="217" t="s">
        <v>83</v>
      </c>
      <c r="D131" s="217" t="s">
        <v>123</v>
      </c>
      <c r="E131" s="218" t="s">
        <v>134</v>
      </c>
      <c r="F131" s="219" t="s">
        <v>135</v>
      </c>
      <c r="G131" s="220" t="s">
        <v>136</v>
      </c>
      <c r="H131" s="221">
        <v>683.25</v>
      </c>
      <c r="I131" s="222"/>
      <c r="J131" s="223">
        <f>ROUND(I131*H131,2)</f>
        <v>0</v>
      </c>
      <c r="K131" s="219" t="s">
        <v>127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128</v>
      </c>
      <c r="AT131" s="228" t="s">
        <v>123</v>
      </c>
      <c r="AU131" s="228" t="s">
        <v>83</v>
      </c>
      <c r="AY131" s="16" t="s">
        <v>121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128</v>
      </c>
      <c r="BM131" s="228" t="s">
        <v>400</v>
      </c>
    </row>
    <row r="132" s="2" customFormat="1">
      <c r="A132" s="37"/>
      <c r="B132" s="38"/>
      <c r="C132" s="39"/>
      <c r="D132" s="230" t="s">
        <v>130</v>
      </c>
      <c r="E132" s="39"/>
      <c r="F132" s="231" t="s">
        <v>138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130</v>
      </c>
      <c r="AU132" s="16" t="s">
        <v>83</v>
      </c>
    </row>
    <row r="133" s="13" customFormat="1">
      <c r="A133" s="13"/>
      <c r="B133" s="235"/>
      <c r="C133" s="236"/>
      <c r="D133" s="230" t="s">
        <v>132</v>
      </c>
      <c r="E133" s="237" t="s">
        <v>1</v>
      </c>
      <c r="F133" s="238" t="s">
        <v>401</v>
      </c>
      <c r="G133" s="236"/>
      <c r="H133" s="239">
        <v>440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132</v>
      </c>
      <c r="AU133" s="245" t="s">
        <v>83</v>
      </c>
      <c r="AV133" s="13" t="s">
        <v>83</v>
      </c>
      <c r="AW133" s="13" t="s">
        <v>30</v>
      </c>
      <c r="AX133" s="13" t="s">
        <v>73</v>
      </c>
      <c r="AY133" s="245" t="s">
        <v>121</v>
      </c>
    </row>
    <row r="134" s="13" customFormat="1">
      <c r="A134" s="13"/>
      <c r="B134" s="235"/>
      <c r="C134" s="236"/>
      <c r="D134" s="230" t="s">
        <v>132</v>
      </c>
      <c r="E134" s="237" t="s">
        <v>1</v>
      </c>
      <c r="F134" s="238" t="s">
        <v>402</v>
      </c>
      <c r="G134" s="236"/>
      <c r="H134" s="239">
        <v>243.25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132</v>
      </c>
      <c r="AU134" s="245" t="s">
        <v>83</v>
      </c>
      <c r="AV134" s="13" t="s">
        <v>83</v>
      </c>
      <c r="AW134" s="13" t="s">
        <v>30</v>
      </c>
      <c r="AX134" s="13" t="s">
        <v>73</v>
      </c>
      <c r="AY134" s="245" t="s">
        <v>121</v>
      </c>
    </row>
    <row r="135" s="14" customFormat="1">
      <c r="A135" s="14"/>
      <c r="B135" s="246"/>
      <c r="C135" s="247"/>
      <c r="D135" s="230" t="s">
        <v>132</v>
      </c>
      <c r="E135" s="248" t="s">
        <v>1</v>
      </c>
      <c r="F135" s="249" t="s">
        <v>141</v>
      </c>
      <c r="G135" s="247"/>
      <c r="H135" s="250">
        <v>683.25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132</v>
      </c>
      <c r="AU135" s="256" t="s">
        <v>83</v>
      </c>
      <c r="AV135" s="14" t="s">
        <v>128</v>
      </c>
      <c r="AW135" s="14" t="s">
        <v>30</v>
      </c>
      <c r="AX135" s="14" t="s">
        <v>81</v>
      </c>
      <c r="AY135" s="256" t="s">
        <v>121</v>
      </c>
    </row>
    <row r="136" s="2" customFormat="1" ht="33" customHeight="1">
      <c r="A136" s="37"/>
      <c r="B136" s="38"/>
      <c r="C136" s="217" t="s">
        <v>142</v>
      </c>
      <c r="D136" s="217" t="s">
        <v>123</v>
      </c>
      <c r="E136" s="218" t="s">
        <v>143</v>
      </c>
      <c r="F136" s="219" t="s">
        <v>144</v>
      </c>
      <c r="G136" s="220" t="s">
        <v>136</v>
      </c>
      <c r="H136" s="221">
        <v>134</v>
      </c>
      <c r="I136" s="222"/>
      <c r="J136" s="223">
        <f>ROUND(I136*H136,2)</f>
        <v>0</v>
      </c>
      <c r="K136" s="219" t="s">
        <v>127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128</v>
      </c>
      <c r="AT136" s="228" t="s">
        <v>123</v>
      </c>
      <c r="AU136" s="228" t="s">
        <v>83</v>
      </c>
      <c r="AY136" s="16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128</v>
      </c>
      <c r="BM136" s="228" t="s">
        <v>403</v>
      </c>
    </row>
    <row r="137" s="2" customFormat="1">
      <c r="A137" s="37"/>
      <c r="B137" s="38"/>
      <c r="C137" s="39"/>
      <c r="D137" s="230" t="s">
        <v>130</v>
      </c>
      <c r="E137" s="39"/>
      <c r="F137" s="231" t="s">
        <v>146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83</v>
      </c>
    </row>
    <row r="138" s="13" customFormat="1">
      <c r="A138" s="13"/>
      <c r="B138" s="235"/>
      <c r="C138" s="236"/>
      <c r="D138" s="230" t="s">
        <v>132</v>
      </c>
      <c r="E138" s="237" t="s">
        <v>1</v>
      </c>
      <c r="F138" s="238" t="s">
        <v>404</v>
      </c>
      <c r="G138" s="236"/>
      <c r="H138" s="239">
        <v>134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132</v>
      </c>
      <c r="AU138" s="245" t="s">
        <v>83</v>
      </c>
      <c r="AV138" s="13" t="s">
        <v>83</v>
      </c>
      <c r="AW138" s="13" t="s">
        <v>30</v>
      </c>
      <c r="AX138" s="13" t="s">
        <v>81</v>
      </c>
      <c r="AY138" s="245" t="s">
        <v>121</v>
      </c>
    </row>
    <row r="139" s="2" customFormat="1" ht="37.8" customHeight="1">
      <c r="A139" s="37"/>
      <c r="B139" s="38"/>
      <c r="C139" s="217" t="s">
        <v>128</v>
      </c>
      <c r="D139" s="217" t="s">
        <v>123</v>
      </c>
      <c r="E139" s="218" t="s">
        <v>148</v>
      </c>
      <c r="F139" s="219" t="s">
        <v>149</v>
      </c>
      <c r="G139" s="220" t="s">
        <v>136</v>
      </c>
      <c r="H139" s="221">
        <v>36.479999999999997</v>
      </c>
      <c r="I139" s="222"/>
      <c r="J139" s="223">
        <f>ROUND(I139*H139,2)</f>
        <v>0</v>
      </c>
      <c r="K139" s="219" t="s">
        <v>127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128</v>
      </c>
      <c r="AT139" s="228" t="s">
        <v>123</v>
      </c>
      <c r="AU139" s="228" t="s">
        <v>83</v>
      </c>
      <c r="AY139" s="16" t="s">
        <v>121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128</v>
      </c>
      <c r="BM139" s="228" t="s">
        <v>405</v>
      </c>
    </row>
    <row r="140" s="2" customFormat="1">
      <c r="A140" s="37"/>
      <c r="B140" s="38"/>
      <c r="C140" s="39"/>
      <c r="D140" s="230" t="s">
        <v>130</v>
      </c>
      <c r="E140" s="39"/>
      <c r="F140" s="231" t="s">
        <v>151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83</v>
      </c>
    </row>
    <row r="141" s="13" customFormat="1">
      <c r="A141" s="13"/>
      <c r="B141" s="235"/>
      <c r="C141" s="236"/>
      <c r="D141" s="230" t="s">
        <v>132</v>
      </c>
      <c r="E141" s="237" t="s">
        <v>1</v>
      </c>
      <c r="F141" s="238" t="s">
        <v>406</v>
      </c>
      <c r="G141" s="236"/>
      <c r="H141" s="239">
        <v>36.479999999999997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132</v>
      </c>
      <c r="AU141" s="245" t="s">
        <v>83</v>
      </c>
      <c r="AV141" s="13" t="s">
        <v>83</v>
      </c>
      <c r="AW141" s="13" t="s">
        <v>30</v>
      </c>
      <c r="AX141" s="13" t="s">
        <v>81</v>
      </c>
      <c r="AY141" s="245" t="s">
        <v>121</v>
      </c>
    </row>
    <row r="142" s="2" customFormat="1" ht="24.15" customHeight="1">
      <c r="A142" s="37"/>
      <c r="B142" s="38"/>
      <c r="C142" s="217" t="s">
        <v>153</v>
      </c>
      <c r="D142" s="217" t="s">
        <v>123</v>
      </c>
      <c r="E142" s="218" t="s">
        <v>154</v>
      </c>
      <c r="F142" s="219" t="s">
        <v>155</v>
      </c>
      <c r="G142" s="220" t="s">
        <v>126</v>
      </c>
      <c r="H142" s="221">
        <v>1340</v>
      </c>
      <c r="I142" s="222"/>
      <c r="J142" s="223">
        <f>ROUND(I142*H142,2)</f>
        <v>0</v>
      </c>
      <c r="K142" s="219" t="s">
        <v>127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128</v>
      </c>
      <c r="AT142" s="228" t="s">
        <v>123</v>
      </c>
      <c r="AU142" s="228" t="s">
        <v>83</v>
      </c>
      <c r="AY142" s="16" t="s">
        <v>121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128</v>
      </c>
      <c r="BM142" s="228" t="s">
        <v>407</v>
      </c>
    </row>
    <row r="143" s="2" customFormat="1">
      <c r="A143" s="37"/>
      <c r="B143" s="38"/>
      <c r="C143" s="39"/>
      <c r="D143" s="230" t="s">
        <v>130</v>
      </c>
      <c r="E143" s="39"/>
      <c r="F143" s="231" t="s">
        <v>157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83</v>
      </c>
    </row>
    <row r="144" s="13" customFormat="1">
      <c r="A144" s="13"/>
      <c r="B144" s="235"/>
      <c r="C144" s="236"/>
      <c r="D144" s="230" t="s">
        <v>132</v>
      </c>
      <c r="E144" s="237" t="s">
        <v>1</v>
      </c>
      <c r="F144" s="238" t="s">
        <v>408</v>
      </c>
      <c r="G144" s="236"/>
      <c r="H144" s="239">
        <v>670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132</v>
      </c>
      <c r="AU144" s="245" t="s">
        <v>83</v>
      </c>
      <c r="AV144" s="13" t="s">
        <v>83</v>
      </c>
      <c r="AW144" s="13" t="s">
        <v>30</v>
      </c>
      <c r="AX144" s="13" t="s">
        <v>73</v>
      </c>
      <c r="AY144" s="245" t="s">
        <v>121</v>
      </c>
    </row>
    <row r="145" s="13" customFormat="1">
      <c r="A145" s="13"/>
      <c r="B145" s="235"/>
      <c r="C145" s="236"/>
      <c r="D145" s="230" t="s">
        <v>132</v>
      </c>
      <c r="E145" s="237" t="s">
        <v>1</v>
      </c>
      <c r="F145" s="238" t="s">
        <v>409</v>
      </c>
      <c r="G145" s="236"/>
      <c r="H145" s="239">
        <v>670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132</v>
      </c>
      <c r="AU145" s="245" t="s">
        <v>83</v>
      </c>
      <c r="AV145" s="13" t="s">
        <v>83</v>
      </c>
      <c r="AW145" s="13" t="s">
        <v>30</v>
      </c>
      <c r="AX145" s="13" t="s">
        <v>73</v>
      </c>
      <c r="AY145" s="245" t="s">
        <v>121</v>
      </c>
    </row>
    <row r="146" s="14" customFormat="1">
      <c r="A146" s="14"/>
      <c r="B146" s="246"/>
      <c r="C146" s="247"/>
      <c r="D146" s="230" t="s">
        <v>132</v>
      </c>
      <c r="E146" s="248" t="s">
        <v>1</v>
      </c>
      <c r="F146" s="249" t="s">
        <v>141</v>
      </c>
      <c r="G146" s="247"/>
      <c r="H146" s="250">
        <v>1340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132</v>
      </c>
      <c r="AU146" s="256" t="s">
        <v>83</v>
      </c>
      <c r="AV146" s="14" t="s">
        <v>128</v>
      </c>
      <c r="AW146" s="14" t="s">
        <v>30</v>
      </c>
      <c r="AX146" s="14" t="s">
        <v>81</v>
      </c>
      <c r="AY146" s="256" t="s">
        <v>121</v>
      </c>
    </row>
    <row r="147" s="2" customFormat="1" ht="24.15" customHeight="1">
      <c r="A147" s="37"/>
      <c r="B147" s="38"/>
      <c r="C147" s="217" t="s">
        <v>160</v>
      </c>
      <c r="D147" s="217" t="s">
        <v>123</v>
      </c>
      <c r="E147" s="218" t="s">
        <v>161</v>
      </c>
      <c r="F147" s="219" t="s">
        <v>162</v>
      </c>
      <c r="G147" s="220" t="s">
        <v>136</v>
      </c>
      <c r="H147" s="221">
        <v>960.73000000000002</v>
      </c>
      <c r="I147" s="222"/>
      <c r="J147" s="223">
        <f>ROUND(I147*H147,2)</f>
        <v>0</v>
      </c>
      <c r="K147" s="219" t="s">
        <v>127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128</v>
      </c>
      <c r="AT147" s="228" t="s">
        <v>123</v>
      </c>
      <c r="AU147" s="228" t="s">
        <v>83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128</v>
      </c>
      <c r="BM147" s="228" t="s">
        <v>410</v>
      </c>
    </row>
    <row r="148" s="2" customFormat="1">
      <c r="A148" s="37"/>
      <c r="B148" s="38"/>
      <c r="C148" s="39"/>
      <c r="D148" s="230" t="s">
        <v>130</v>
      </c>
      <c r="E148" s="39"/>
      <c r="F148" s="231" t="s">
        <v>164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83</v>
      </c>
    </row>
    <row r="149" s="13" customFormat="1">
      <c r="A149" s="13"/>
      <c r="B149" s="235"/>
      <c r="C149" s="236"/>
      <c r="D149" s="230" t="s">
        <v>132</v>
      </c>
      <c r="E149" s="237" t="s">
        <v>1</v>
      </c>
      <c r="F149" s="238" t="s">
        <v>411</v>
      </c>
      <c r="G149" s="236"/>
      <c r="H149" s="239">
        <v>719.73000000000002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132</v>
      </c>
      <c r="AU149" s="245" t="s">
        <v>83</v>
      </c>
      <c r="AV149" s="13" t="s">
        <v>83</v>
      </c>
      <c r="AW149" s="13" t="s">
        <v>30</v>
      </c>
      <c r="AX149" s="13" t="s">
        <v>73</v>
      </c>
      <c r="AY149" s="245" t="s">
        <v>121</v>
      </c>
    </row>
    <row r="150" s="13" customFormat="1">
      <c r="A150" s="13"/>
      <c r="B150" s="235"/>
      <c r="C150" s="236"/>
      <c r="D150" s="230" t="s">
        <v>132</v>
      </c>
      <c r="E150" s="237" t="s">
        <v>1</v>
      </c>
      <c r="F150" s="238" t="s">
        <v>412</v>
      </c>
      <c r="G150" s="236"/>
      <c r="H150" s="239">
        <v>241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132</v>
      </c>
      <c r="AU150" s="245" t="s">
        <v>83</v>
      </c>
      <c r="AV150" s="13" t="s">
        <v>83</v>
      </c>
      <c r="AW150" s="13" t="s">
        <v>30</v>
      </c>
      <c r="AX150" s="13" t="s">
        <v>73</v>
      </c>
      <c r="AY150" s="245" t="s">
        <v>121</v>
      </c>
    </row>
    <row r="151" s="14" customFormat="1">
      <c r="A151" s="14"/>
      <c r="B151" s="246"/>
      <c r="C151" s="247"/>
      <c r="D151" s="230" t="s">
        <v>132</v>
      </c>
      <c r="E151" s="248" t="s">
        <v>1</v>
      </c>
      <c r="F151" s="249" t="s">
        <v>141</v>
      </c>
      <c r="G151" s="247"/>
      <c r="H151" s="250">
        <v>960.73000000000002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132</v>
      </c>
      <c r="AU151" s="256" t="s">
        <v>83</v>
      </c>
      <c r="AV151" s="14" t="s">
        <v>128</v>
      </c>
      <c r="AW151" s="14" t="s">
        <v>30</v>
      </c>
      <c r="AX151" s="14" t="s">
        <v>81</v>
      </c>
      <c r="AY151" s="256" t="s">
        <v>121</v>
      </c>
    </row>
    <row r="152" s="2" customFormat="1" ht="33" customHeight="1">
      <c r="A152" s="37"/>
      <c r="B152" s="38"/>
      <c r="C152" s="217" t="s">
        <v>167</v>
      </c>
      <c r="D152" s="217" t="s">
        <v>123</v>
      </c>
      <c r="E152" s="218" t="s">
        <v>168</v>
      </c>
      <c r="F152" s="219" t="s">
        <v>169</v>
      </c>
      <c r="G152" s="220" t="s">
        <v>136</v>
      </c>
      <c r="H152" s="221">
        <v>8646.5699999999997</v>
      </c>
      <c r="I152" s="222"/>
      <c r="J152" s="223">
        <f>ROUND(I152*H152,2)</f>
        <v>0</v>
      </c>
      <c r="K152" s="219" t="s">
        <v>127</v>
      </c>
      <c r="L152" s="43"/>
      <c r="M152" s="224" t="s">
        <v>1</v>
      </c>
      <c r="N152" s="225" t="s">
        <v>38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128</v>
      </c>
      <c r="AT152" s="228" t="s">
        <v>123</v>
      </c>
      <c r="AU152" s="228" t="s">
        <v>83</v>
      </c>
      <c r="AY152" s="16" t="s">
        <v>121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128</v>
      </c>
      <c r="BM152" s="228" t="s">
        <v>413</v>
      </c>
    </row>
    <row r="153" s="2" customFormat="1">
      <c r="A153" s="37"/>
      <c r="B153" s="38"/>
      <c r="C153" s="39"/>
      <c r="D153" s="230" t="s">
        <v>130</v>
      </c>
      <c r="E153" s="39"/>
      <c r="F153" s="231" t="s">
        <v>171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83</v>
      </c>
    </row>
    <row r="154" s="13" customFormat="1">
      <c r="A154" s="13"/>
      <c r="B154" s="235"/>
      <c r="C154" s="236"/>
      <c r="D154" s="230" t="s">
        <v>132</v>
      </c>
      <c r="E154" s="237" t="s">
        <v>1</v>
      </c>
      <c r="F154" s="238" t="s">
        <v>414</v>
      </c>
      <c r="G154" s="236"/>
      <c r="H154" s="239">
        <v>8646.5699999999997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132</v>
      </c>
      <c r="AU154" s="245" t="s">
        <v>83</v>
      </c>
      <c r="AV154" s="13" t="s">
        <v>83</v>
      </c>
      <c r="AW154" s="13" t="s">
        <v>30</v>
      </c>
      <c r="AX154" s="13" t="s">
        <v>81</v>
      </c>
      <c r="AY154" s="245" t="s">
        <v>121</v>
      </c>
    </row>
    <row r="155" s="2" customFormat="1" ht="24.15" customHeight="1">
      <c r="A155" s="37"/>
      <c r="B155" s="38"/>
      <c r="C155" s="217" t="s">
        <v>173</v>
      </c>
      <c r="D155" s="217" t="s">
        <v>123</v>
      </c>
      <c r="E155" s="218" t="s">
        <v>174</v>
      </c>
      <c r="F155" s="219" t="s">
        <v>175</v>
      </c>
      <c r="G155" s="220" t="s">
        <v>136</v>
      </c>
      <c r="H155" s="221">
        <v>134</v>
      </c>
      <c r="I155" s="222"/>
      <c r="J155" s="223">
        <f>ROUND(I155*H155,2)</f>
        <v>0</v>
      </c>
      <c r="K155" s="219" t="s">
        <v>127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128</v>
      </c>
      <c r="AT155" s="228" t="s">
        <v>123</v>
      </c>
      <c r="AU155" s="228" t="s">
        <v>83</v>
      </c>
      <c r="AY155" s="16" t="s">
        <v>121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128</v>
      </c>
      <c r="BM155" s="228" t="s">
        <v>415</v>
      </c>
    </row>
    <row r="156" s="2" customFormat="1">
      <c r="A156" s="37"/>
      <c r="B156" s="38"/>
      <c r="C156" s="39"/>
      <c r="D156" s="230" t="s">
        <v>130</v>
      </c>
      <c r="E156" s="39"/>
      <c r="F156" s="231" t="s">
        <v>177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83</v>
      </c>
    </row>
    <row r="157" s="13" customFormat="1">
      <c r="A157" s="13"/>
      <c r="B157" s="235"/>
      <c r="C157" s="236"/>
      <c r="D157" s="230" t="s">
        <v>132</v>
      </c>
      <c r="E157" s="237" t="s">
        <v>1</v>
      </c>
      <c r="F157" s="238" t="s">
        <v>416</v>
      </c>
      <c r="G157" s="236"/>
      <c r="H157" s="239">
        <v>134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132</v>
      </c>
      <c r="AU157" s="245" t="s">
        <v>83</v>
      </c>
      <c r="AV157" s="13" t="s">
        <v>83</v>
      </c>
      <c r="AW157" s="13" t="s">
        <v>30</v>
      </c>
      <c r="AX157" s="13" t="s">
        <v>81</v>
      </c>
      <c r="AY157" s="245" t="s">
        <v>121</v>
      </c>
    </row>
    <row r="158" s="2" customFormat="1" ht="24.15" customHeight="1">
      <c r="A158" s="37"/>
      <c r="B158" s="38"/>
      <c r="C158" s="217" t="s">
        <v>179</v>
      </c>
      <c r="D158" s="217" t="s">
        <v>123</v>
      </c>
      <c r="E158" s="218" t="s">
        <v>180</v>
      </c>
      <c r="F158" s="219" t="s">
        <v>181</v>
      </c>
      <c r="G158" s="220" t="s">
        <v>136</v>
      </c>
      <c r="H158" s="221">
        <v>440</v>
      </c>
      <c r="I158" s="222"/>
      <c r="J158" s="223">
        <f>ROUND(I158*H158,2)</f>
        <v>0</v>
      </c>
      <c r="K158" s="219" t="s">
        <v>127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128</v>
      </c>
      <c r="AT158" s="228" t="s">
        <v>123</v>
      </c>
      <c r="AU158" s="228" t="s">
        <v>83</v>
      </c>
      <c r="AY158" s="16" t="s">
        <v>121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128</v>
      </c>
      <c r="BM158" s="228" t="s">
        <v>417</v>
      </c>
    </row>
    <row r="159" s="2" customFormat="1">
      <c r="A159" s="37"/>
      <c r="B159" s="38"/>
      <c r="C159" s="39"/>
      <c r="D159" s="230" t="s">
        <v>130</v>
      </c>
      <c r="E159" s="39"/>
      <c r="F159" s="231" t="s">
        <v>183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130</v>
      </c>
      <c r="AU159" s="16" t="s">
        <v>83</v>
      </c>
    </row>
    <row r="160" s="13" customFormat="1">
      <c r="A160" s="13"/>
      <c r="B160" s="235"/>
      <c r="C160" s="236"/>
      <c r="D160" s="230" t="s">
        <v>132</v>
      </c>
      <c r="E160" s="237" t="s">
        <v>1</v>
      </c>
      <c r="F160" s="238" t="s">
        <v>401</v>
      </c>
      <c r="G160" s="236"/>
      <c r="H160" s="239">
        <v>440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132</v>
      </c>
      <c r="AU160" s="245" t="s">
        <v>83</v>
      </c>
      <c r="AV160" s="13" t="s">
        <v>83</v>
      </c>
      <c r="AW160" s="13" t="s">
        <v>30</v>
      </c>
      <c r="AX160" s="13" t="s">
        <v>81</v>
      </c>
      <c r="AY160" s="245" t="s">
        <v>121</v>
      </c>
    </row>
    <row r="161" s="2" customFormat="1" ht="16.5" customHeight="1">
      <c r="A161" s="37"/>
      <c r="B161" s="38"/>
      <c r="C161" s="257" t="s">
        <v>184</v>
      </c>
      <c r="D161" s="257" t="s">
        <v>185</v>
      </c>
      <c r="E161" s="258" t="s">
        <v>186</v>
      </c>
      <c r="F161" s="259" t="s">
        <v>187</v>
      </c>
      <c r="G161" s="260" t="s">
        <v>188</v>
      </c>
      <c r="H161" s="261">
        <v>968</v>
      </c>
      <c r="I161" s="262"/>
      <c r="J161" s="263">
        <f>ROUND(I161*H161,2)</f>
        <v>0</v>
      </c>
      <c r="K161" s="259" t="s">
        <v>127</v>
      </c>
      <c r="L161" s="264"/>
      <c r="M161" s="265" t="s">
        <v>1</v>
      </c>
      <c r="N161" s="266" t="s">
        <v>38</v>
      </c>
      <c r="O161" s="90"/>
      <c r="P161" s="226">
        <f>O161*H161</f>
        <v>0</v>
      </c>
      <c r="Q161" s="226">
        <v>1</v>
      </c>
      <c r="R161" s="226">
        <f>Q161*H161</f>
        <v>968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173</v>
      </c>
      <c r="AT161" s="228" t="s">
        <v>185</v>
      </c>
      <c r="AU161" s="228" t="s">
        <v>83</v>
      </c>
      <c r="AY161" s="16" t="s">
        <v>121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128</v>
      </c>
      <c r="BM161" s="228" t="s">
        <v>418</v>
      </c>
    </row>
    <row r="162" s="2" customFormat="1">
      <c r="A162" s="37"/>
      <c r="B162" s="38"/>
      <c r="C162" s="39"/>
      <c r="D162" s="230" t="s">
        <v>130</v>
      </c>
      <c r="E162" s="39"/>
      <c r="F162" s="231" t="s">
        <v>187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83</v>
      </c>
    </row>
    <row r="163" s="13" customFormat="1">
      <c r="A163" s="13"/>
      <c r="B163" s="235"/>
      <c r="C163" s="236"/>
      <c r="D163" s="230" t="s">
        <v>132</v>
      </c>
      <c r="E163" s="237" t="s">
        <v>1</v>
      </c>
      <c r="F163" s="238" t="s">
        <v>419</v>
      </c>
      <c r="G163" s="236"/>
      <c r="H163" s="239">
        <v>968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132</v>
      </c>
      <c r="AU163" s="245" t="s">
        <v>83</v>
      </c>
      <c r="AV163" s="13" t="s">
        <v>83</v>
      </c>
      <c r="AW163" s="13" t="s">
        <v>30</v>
      </c>
      <c r="AX163" s="13" t="s">
        <v>81</v>
      </c>
      <c r="AY163" s="245" t="s">
        <v>121</v>
      </c>
    </row>
    <row r="164" s="2" customFormat="1" ht="24.15" customHeight="1">
      <c r="A164" s="37"/>
      <c r="B164" s="38"/>
      <c r="C164" s="257" t="s">
        <v>191</v>
      </c>
      <c r="D164" s="257" t="s">
        <v>185</v>
      </c>
      <c r="E164" s="258" t="s">
        <v>192</v>
      </c>
      <c r="F164" s="259" t="s">
        <v>193</v>
      </c>
      <c r="G164" s="260" t="s">
        <v>126</v>
      </c>
      <c r="H164" s="261">
        <v>2376</v>
      </c>
      <c r="I164" s="262"/>
      <c r="J164" s="263">
        <f>ROUND(I164*H164,2)</f>
        <v>0</v>
      </c>
      <c r="K164" s="259" t="s">
        <v>127</v>
      </c>
      <c r="L164" s="264"/>
      <c r="M164" s="265" t="s">
        <v>1</v>
      </c>
      <c r="N164" s="266" t="s">
        <v>38</v>
      </c>
      <c r="O164" s="90"/>
      <c r="P164" s="226">
        <f>O164*H164</f>
        <v>0</v>
      </c>
      <c r="Q164" s="226">
        <v>0.00040000000000000002</v>
      </c>
      <c r="R164" s="226">
        <f>Q164*H164</f>
        <v>0.95040000000000002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173</v>
      </c>
      <c r="AT164" s="228" t="s">
        <v>185</v>
      </c>
      <c r="AU164" s="228" t="s">
        <v>83</v>
      </c>
      <c r="AY164" s="16" t="s">
        <v>121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128</v>
      </c>
      <c r="BM164" s="228" t="s">
        <v>420</v>
      </c>
    </row>
    <row r="165" s="2" customFormat="1">
      <c r="A165" s="37"/>
      <c r="B165" s="38"/>
      <c r="C165" s="39"/>
      <c r="D165" s="230" t="s">
        <v>130</v>
      </c>
      <c r="E165" s="39"/>
      <c r="F165" s="231" t="s">
        <v>193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130</v>
      </c>
      <c r="AU165" s="16" t="s">
        <v>83</v>
      </c>
    </row>
    <row r="166" s="13" customFormat="1">
      <c r="A166" s="13"/>
      <c r="B166" s="235"/>
      <c r="C166" s="236"/>
      <c r="D166" s="230" t="s">
        <v>132</v>
      </c>
      <c r="E166" s="237" t="s">
        <v>1</v>
      </c>
      <c r="F166" s="238" t="s">
        <v>421</v>
      </c>
      <c r="G166" s="236"/>
      <c r="H166" s="239">
        <v>2376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132</v>
      </c>
      <c r="AU166" s="245" t="s">
        <v>83</v>
      </c>
      <c r="AV166" s="13" t="s">
        <v>83</v>
      </c>
      <c r="AW166" s="13" t="s">
        <v>30</v>
      </c>
      <c r="AX166" s="13" t="s">
        <v>81</v>
      </c>
      <c r="AY166" s="245" t="s">
        <v>121</v>
      </c>
    </row>
    <row r="167" s="2" customFormat="1" ht="24.15" customHeight="1">
      <c r="A167" s="37"/>
      <c r="B167" s="38"/>
      <c r="C167" s="217" t="s">
        <v>196</v>
      </c>
      <c r="D167" s="217" t="s">
        <v>123</v>
      </c>
      <c r="E167" s="218" t="s">
        <v>197</v>
      </c>
      <c r="F167" s="219" t="s">
        <v>198</v>
      </c>
      <c r="G167" s="220" t="s">
        <v>188</v>
      </c>
      <c r="H167" s="221">
        <v>1729.3140000000001</v>
      </c>
      <c r="I167" s="222"/>
      <c r="J167" s="223">
        <f>ROUND(I167*H167,2)</f>
        <v>0</v>
      </c>
      <c r="K167" s="219" t="s">
        <v>127</v>
      </c>
      <c r="L167" s="43"/>
      <c r="M167" s="224" t="s">
        <v>1</v>
      </c>
      <c r="N167" s="225" t="s">
        <v>38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128</v>
      </c>
      <c r="AT167" s="228" t="s">
        <v>123</v>
      </c>
      <c r="AU167" s="228" t="s">
        <v>83</v>
      </c>
      <c r="AY167" s="16" t="s">
        <v>121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128</v>
      </c>
      <c r="BM167" s="228" t="s">
        <v>422</v>
      </c>
    </row>
    <row r="168" s="2" customFormat="1">
      <c r="A168" s="37"/>
      <c r="B168" s="38"/>
      <c r="C168" s="39"/>
      <c r="D168" s="230" t="s">
        <v>130</v>
      </c>
      <c r="E168" s="39"/>
      <c r="F168" s="231" t="s">
        <v>200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83</v>
      </c>
    </row>
    <row r="169" s="13" customFormat="1">
      <c r="A169" s="13"/>
      <c r="B169" s="235"/>
      <c r="C169" s="236"/>
      <c r="D169" s="230" t="s">
        <v>132</v>
      </c>
      <c r="E169" s="237" t="s">
        <v>1</v>
      </c>
      <c r="F169" s="238" t="s">
        <v>423</v>
      </c>
      <c r="G169" s="236"/>
      <c r="H169" s="239">
        <v>1729.3140000000001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132</v>
      </c>
      <c r="AU169" s="245" t="s">
        <v>83</v>
      </c>
      <c r="AV169" s="13" t="s">
        <v>83</v>
      </c>
      <c r="AW169" s="13" t="s">
        <v>30</v>
      </c>
      <c r="AX169" s="13" t="s">
        <v>81</v>
      </c>
      <c r="AY169" s="245" t="s">
        <v>121</v>
      </c>
    </row>
    <row r="170" s="2" customFormat="1" ht="16.5" customHeight="1">
      <c r="A170" s="37"/>
      <c r="B170" s="38"/>
      <c r="C170" s="217" t="s">
        <v>202</v>
      </c>
      <c r="D170" s="217" t="s">
        <v>123</v>
      </c>
      <c r="E170" s="218" t="s">
        <v>203</v>
      </c>
      <c r="F170" s="219" t="s">
        <v>204</v>
      </c>
      <c r="G170" s="220" t="s">
        <v>136</v>
      </c>
      <c r="H170" s="221">
        <v>924.25</v>
      </c>
      <c r="I170" s="222"/>
      <c r="J170" s="223">
        <f>ROUND(I170*H170,2)</f>
        <v>0</v>
      </c>
      <c r="K170" s="219" t="s">
        <v>127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128</v>
      </c>
      <c r="AT170" s="228" t="s">
        <v>123</v>
      </c>
      <c r="AU170" s="228" t="s">
        <v>83</v>
      </c>
      <c r="AY170" s="16" t="s">
        <v>121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128</v>
      </c>
      <c r="BM170" s="228" t="s">
        <v>424</v>
      </c>
    </row>
    <row r="171" s="2" customFormat="1">
      <c r="A171" s="37"/>
      <c r="B171" s="38"/>
      <c r="C171" s="39"/>
      <c r="D171" s="230" t="s">
        <v>130</v>
      </c>
      <c r="E171" s="39"/>
      <c r="F171" s="231" t="s">
        <v>206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130</v>
      </c>
      <c r="AU171" s="16" t="s">
        <v>83</v>
      </c>
    </row>
    <row r="172" s="13" customFormat="1">
      <c r="A172" s="13"/>
      <c r="B172" s="235"/>
      <c r="C172" s="236"/>
      <c r="D172" s="230" t="s">
        <v>132</v>
      </c>
      <c r="E172" s="237" t="s">
        <v>1</v>
      </c>
      <c r="F172" s="238" t="s">
        <v>425</v>
      </c>
      <c r="G172" s="236"/>
      <c r="H172" s="239">
        <v>241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132</v>
      </c>
      <c r="AU172" s="245" t="s">
        <v>83</v>
      </c>
      <c r="AV172" s="13" t="s">
        <v>83</v>
      </c>
      <c r="AW172" s="13" t="s">
        <v>30</v>
      </c>
      <c r="AX172" s="13" t="s">
        <v>73</v>
      </c>
      <c r="AY172" s="245" t="s">
        <v>121</v>
      </c>
    </row>
    <row r="173" s="13" customFormat="1">
      <c r="A173" s="13"/>
      <c r="B173" s="235"/>
      <c r="C173" s="236"/>
      <c r="D173" s="230" t="s">
        <v>132</v>
      </c>
      <c r="E173" s="237" t="s">
        <v>1</v>
      </c>
      <c r="F173" s="238" t="s">
        <v>426</v>
      </c>
      <c r="G173" s="236"/>
      <c r="H173" s="239">
        <v>683.25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132</v>
      </c>
      <c r="AU173" s="245" t="s">
        <v>83</v>
      </c>
      <c r="AV173" s="13" t="s">
        <v>83</v>
      </c>
      <c r="AW173" s="13" t="s">
        <v>30</v>
      </c>
      <c r="AX173" s="13" t="s">
        <v>73</v>
      </c>
      <c r="AY173" s="245" t="s">
        <v>121</v>
      </c>
    </row>
    <row r="174" s="14" customFormat="1">
      <c r="A174" s="14"/>
      <c r="B174" s="246"/>
      <c r="C174" s="247"/>
      <c r="D174" s="230" t="s">
        <v>132</v>
      </c>
      <c r="E174" s="248" t="s">
        <v>1</v>
      </c>
      <c r="F174" s="249" t="s">
        <v>141</v>
      </c>
      <c r="G174" s="247"/>
      <c r="H174" s="250">
        <v>924.25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132</v>
      </c>
      <c r="AU174" s="256" t="s">
        <v>83</v>
      </c>
      <c r="AV174" s="14" t="s">
        <v>128</v>
      </c>
      <c r="AW174" s="14" t="s">
        <v>30</v>
      </c>
      <c r="AX174" s="14" t="s">
        <v>81</v>
      </c>
      <c r="AY174" s="256" t="s">
        <v>121</v>
      </c>
    </row>
    <row r="175" s="2" customFormat="1" ht="33" customHeight="1">
      <c r="A175" s="37"/>
      <c r="B175" s="38"/>
      <c r="C175" s="217" t="s">
        <v>209</v>
      </c>
      <c r="D175" s="217" t="s">
        <v>123</v>
      </c>
      <c r="E175" s="218" t="s">
        <v>210</v>
      </c>
      <c r="F175" s="219" t="s">
        <v>211</v>
      </c>
      <c r="G175" s="220" t="s">
        <v>126</v>
      </c>
      <c r="H175" s="221">
        <v>670</v>
      </c>
      <c r="I175" s="222"/>
      <c r="J175" s="223">
        <f>ROUND(I175*H175,2)</f>
        <v>0</v>
      </c>
      <c r="K175" s="219" t="s">
        <v>127</v>
      </c>
      <c r="L175" s="43"/>
      <c r="M175" s="224" t="s">
        <v>1</v>
      </c>
      <c r="N175" s="225" t="s">
        <v>38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128</v>
      </c>
      <c r="AT175" s="228" t="s">
        <v>123</v>
      </c>
      <c r="AU175" s="228" t="s">
        <v>83</v>
      </c>
      <c r="AY175" s="16" t="s">
        <v>121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128</v>
      </c>
      <c r="BM175" s="228" t="s">
        <v>427</v>
      </c>
    </row>
    <row r="176" s="2" customFormat="1">
      <c r="A176" s="37"/>
      <c r="B176" s="38"/>
      <c r="C176" s="39"/>
      <c r="D176" s="230" t="s">
        <v>130</v>
      </c>
      <c r="E176" s="39"/>
      <c r="F176" s="231" t="s">
        <v>213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83</v>
      </c>
    </row>
    <row r="177" s="13" customFormat="1">
      <c r="A177" s="13"/>
      <c r="B177" s="235"/>
      <c r="C177" s="236"/>
      <c r="D177" s="230" t="s">
        <v>132</v>
      </c>
      <c r="E177" s="237" t="s">
        <v>1</v>
      </c>
      <c r="F177" s="238" t="s">
        <v>428</v>
      </c>
      <c r="G177" s="236"/>
      <c r="H177" s="239">
        <v>670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132</v>
      </c>
      <c r="AU177" s="245" t="s">
        <v>83</v>
      </c>
      <c r="AV177" s="13" t="s">
        <v>83</v>
      </c>
      <c r="AW177" s="13" t="s">
        <v>30</v>
      </c>
      <c r="AX177" s="13" t="s">
        <v>81</v>
      </c>
      <c r="AY177" s="245" t="s">
        <v>121</v>
      </c>
    </row>
    <row r="178" s="2" customFormat="1" ht="24.15" customHeight="1">
      <c r="A178" s="37"/>
      <c r="B178" s="38"/>
      <c r="C178" s="217" t="s">
        <v>8</v>
      </c>
      <c r="D178" s="217" t="s">
        <v>123</v>
      </c>
      <c r="E178" s="218" t="s">
        <v>215</v>
      </c>
      <c r="F178" s="219" t="s">
        <v>216</v>
      </c>
      <c r="G178" s="220" t="s">
        <v>126</v>
      </c>
      <c r="H178" s="221">
        <v>670</v>
      </c>
      <c r="I178" s="222"/>
      <c r="J178" s="223">
        <f>ROUND(I178*H178,2)</f>
        <v>0</v>
      </c>
      <c r="K178" s="219" t="s">
        <v>127</v>
      </c>
      <c r="L178" s="43"/>
      <c r="M178" s="224" t="s">
        <v>1</v>
      </c>
      <c r="N178" s="225" t="s">
        <v>38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128</v>
      </c>
      <c r="AT178" s="228" t="s">
        <v>123</v>
      </c>
      <c r="AU178" s="228" t="s">
        <v>83</v>
      </c>
      <c r="AY178" s="16" t="s">
        <v>121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128</v>
      </c>
      <c r="BM178" s="228" t="s">
        <v>429</v>
      </c>
    </row>
    <row r="179" s="2" customFormat="1">
      <c r="A179" s="37"/>
      <c r="B179" s="38"/>
      <c r="C179" s="39"/>
      <c r="D179" s="230" t="s">
        <v>130</v>
      </c>
      <c r="E179" s="39"/>
      <c r="F179" s="231" t="s">
        <v>218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130</v>
      </c>
      <c r="AU179" s="16" t="s">
        <v>83</v>
      </c>
    </row>
    <row r="180" s="13" customFormat="1">
      <c r="A180" s="13"/>
      <c r="B180" s="235"/>
      <c r="C180" s="236"/>
      <c r="D180" s="230" t="s">
        <v>132</v>
      </c>
      <c r="E180" s="237" t="s">
        <v>1</v>
      </c>
      <c r="F180" s="238" t="s">
        <v>428</v>
      </c>
      <c r="G180" s="236"/>
      <c r="H180" s="239">
        <v>670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132</v>
      </c>
      <c r="AU180" s="245" t="s">
        <v>83</v>
      </c>
      <c r="AV180" s="13" t="s">
        <v>83</v>
      </c>
      <c r="AW180" s="13" t="s">
        <v>30</v>
      </c>
      <c r="AX180" s="13" t="s">
        <v>81</v>
      </c>
      <c r="AY180" s="245" t="s">
        <v>121</v>
      </c>
    </row>
    <row r="181" s="2" customFormat="1" ht="16.5" customHeight="1">
      <c r="A181" s="37"/>
      <c r="B181" s="38"/>
      <c r="C181" s="257" t="s">
        <v>219</v>
      </c>
      <c r="D181" s="257" t="s">
        <v>185</v>
      </c>
      <c r="E181" s="258" t="s">
        <v>220</v>
      </c>
      <c r="F181" s="259" t="s">
        <v>221</v>
      </c>
      <c r="G181" s="260" t="s">
        <v>222</v>
      </c>
      <c r="H181" s="261">
        <v>134</v>
      </c>
      <c r="I181" s="262"/>
      <c r="J181" s="263">
        <f>ROUND(I181*H181,2)</f>
        <v>0</v>
      </c>
      <c r="K181" s="259" t="s">
        <v>127</v>
      </c>
      <c r="L181" s="264"/>
      <c r="M181" s="265" t="s">
        <v>1</v>
      </c>
      <c r="N181" s="266" t="s">
        <v>38</v>
      </c>
      <c r="O181" s="90"/>
      <c r="P181" s="226">
        <f>O181*H181</f>
        <v>0</v>
      </c>
      <c r="Q181" s="226">
        <v>0.001</v>
      </c>
      <c r="R181" s="226">
        <f>Q181*H181</f>
        <v>0.13400000000000001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173</v>
      </c>
      <c r="AT181" s="228" t="s">
        <v>185</v>
      </c>
      <c r="AU181" s="228" t="s">
        <v>83</v>
      </c>
      <c r="AY181" s="16" t="s">
        <v>121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128</v>
      </c>
      <c r="BM181" s="228" t="s">
        <v>430</v>
      </c>
    </row>
    <row r="182" s="2" customFormat="1">
      <c r="A182" s="37"/>
      <c r="B182" s="38"/>
      <c r="C182" s="39"/>
      <c r="D182" s="230" t="s">
        <v>130</v>
      </c>
      <c r="E182" s="39"/>
      <c r="F182" s="231" t="s">
        <v>221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130</v>
      </c>
      <c r="AU182" s="16" t="s">
        <v>83</v>
      </c>
    </row>
    <row r="183" s="13" customFormat="1">
      <c r="A183" s="13"/>
      <c r="B183" s="235"/>
      <c r="C183" s="236"/>
      <c r="D183" s="230" t="s">
        <v>132</v>
      </c>
      <c r="E183" s="237" t="s">
        <v>1</v>
      </c>
      <c r="F183" s="238" t="s">
        <v>431</v>
      </c>
      <c r="G183" s="236"/>
      <c r="H183" s="239">
        <v>134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132</v>
      </c>
      <c r="AU183" s="245" t="s">
        <v>83</v>
      </c>
      <c r="AV183" s="13" t="s">
        <v>83</v>
      </c>
      <c r="AW183" s="13" t="s">
        <v>30</v>
      </c>
      <c r="AX183" s="13" t="s">
        <v>81</v>
      </c>
      <c r="AY183" s="245" t="s">
        <v>121</v>
      </c>
    </row>
    <row r="184" s="2" customFormat="1" ht="24.15" customHeight="1">
      <c r="A184" s="37"/>
      <c r="B184" s="38"/>
      <c r="C184" s="217" t="s">
        <v>225</v>
      </c>
      <c r="D184" s="217" t="s">
        <v>123</v>
      </c>
      <c r="E184" s="218" t="s">
        <v>226</v>
      </c>
      <c r="F184" s="219" t="s">
        <v>227</v>
      </c>
      <c r="G184" s="220" t="s">
        <v>126</v>
      </c>
      <c r="H184" s="221">
        <v>670</v>
      </c>
      <c r="I184" s="222"/>
      <c r="J184" s="223">
        <f>ROUND(I184*H184,2)</f>
        <v>0</v>
      </c>
      <c r="K184" s="219" t="s">
        <v>127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128</v>
      </c>
      <c r="AT184" s="228" t="s">
        <v>123</v>
      </c>
      <c r="AU184" s="228" t="s">
        <v>83</v>
      </c>
      <c r="AY184" s="16" t="s">
        <v>121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128</v>
      </c>
      <c r="BM184" s="228" t="s">
        <v>432</v>
      </c>
    </row>
    <row r="185" s="2" customFormat="1">
      <c r="A185" s="37"/>
      <c r="B185" s="38"/>
      <c r="C185" s="39"/>
      <c r="D185" s="230" t="s">
        <v>130</v>
      </c>
      <c r="E185" s="39"/>
      <c r="F185" s="231" t="s">
        <v>229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130</v>
      </c>
      <c r="AU185" s="16" t="s">
        <v>83</v>
      </c>
    </row>
    <row r="186" s="13" customFormat="1">
      <c r="A186" s="13"/>
      <c r="B186" s="235"/>
      <c r="C186" s="236"/>
      <c r="D186" s="230" t="s">
        <v>132</v>
      </c>
      <c r="E186" s="237" t="s">
        <v>1</v>
      </c>
      <c r="F186" s="238" t="s">
        <v>433</v>
      </c>
      <c r="G186" s="236"/>
      <c r="H186" s="239">
        <v>670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132</v>
      </c>
      <c r="AU186" s="245" t="s">
        <v>83</v>
      </c>
      <c r="AV186" s="13" t="s">
        <v>83</v>
      </c>
      <c r="AW186" s="13" t="s">
        <v>30</v>
      </c>
      <c r="AX186" s="13" t="s">
        <v>81</v>
      </c>
      <c r="AY186" s="245" t="s">
        <v>121</v>
      </c>
    </row>
    <row r="187" s="2" customFormat="1" ht="24.15" customHeight="1">
      <c r="A187" s="37"/>
      <c r="B187" s="38"/>
      <c r="C187" s="217" t="s">
        <v>231</v>
      </c>
      <c r="D187" s="217" t="s">
        <v>123</v>
      </c>
      <c r="E187" s="218" t="s">
        <v>232</v>
      </c>
      <c r="F187" s="219" t="s">
        <v>233</v>
      </c>
      <c r="G187" s="220" t="s">
        <v>126</v>
      </c>
      <c r="H187" s="221">
        <v>1193</v>
      </c>
      <c r="I187" s="222"/>
      <c r="J187" s="223">
        <f>ROUND(I187*H187,2)</f>
        <v>0</v>
      </c>
      <c r="K187" s="219" t="s">
        <v>127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128</v>
      </c>
      <c r="AT187" s="228" t="s">
        <v>123</v>
      </c>
      <c r="AU187" s="228" t="s">
        <v>83</v>
      </c>
      <c r="AY187" s="16" t="s">
        <v>121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128</v>
      </c>
      <c r="BM187" s="228" t="s">
        <v>434</v>
      </c>
    </row>
    <row r="188" s="2" customFormat="1">
      <c r="A188" s="37"/>
      <c r="B188" s="38"/>
      <c r="C188" s="39"/>
      <c r="D188" s="230" t="s">
        <v>130</v>
      </c>
      <c r="E188" s="39"/>
      <c r="F188" s="231" t="s">
        <v>235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83</v>
      </c>
    </row>
    <row r="189" s="13" customFormat="1">
      <c r="A189" s="13"/>
      <c r="B189" s="235"/>
      <c r="C189" s="236"/>
      <c r="D189" s="230" t="s">
        <v>132</v>
      </c>
      <c r="E189" s="237" t="s">
        <v>1</v>
      </c>
      <c r="F189" s="238" t="s">
        <v>435</v>
      </c>
      <c r="G189" s="236"/>
      <c r="H189" s="239">
        <v>973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132</v>
      </c>
      <c r="AU189" s="245" t="s">
        <v>83</v>
      </c>
      <c r="AV189" s="13" t="s">
        <v>83</v>
      </c>
      <c r="AW189" s="13" t="s">
        <v>30</v>
      </c>
      <c r="AX189" s="13" t="s">
        <v>73</v>
      </c>
      <c r="AY189" s="245" t="s">
        <v>121</v>
      </c>
    </row>
    <row r="190" s="13" customFormat="1">
      <c r="A190" s="13"/>
      <c r="B190" s="235"/>
      <c r="C190" s="236"/>
      <c r="D190" s="230" t="s">
        <v>132</v>
      </c>
      <c r="E190" s="237" t="s">
        <v>1</v>
      </c>
      <c r="F190" s="238" t="s">
        <v>436</v>
      </c>
      <c r="G190" s="236"/>
      <c r="H190" s="239">
        <v>220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132</v>
      </c>
      <c r="AU190" s="245" t="s">
        <v>83</v>
      </c>
      <c r="AV190" s="13" t="s">
        <v>83</v>
      </c>
      <c r="AW190" s="13" t="s">
        <v>30</v>
      </c>
      <c r="AX190" s="13" t="s">
        <v>73</v>
      </c>
      <c r="AY190" s="245" t="s">
        <v>121</v>
      </c>
    </row>
    <row r="191" s="14" customFormat="1">
      <c r="A191" s="14"/>
      <c r="B191" s="246"/>
      <c r="C191" s="247"/>
      <c r="D191" s="230" t="s">
        <v>132</v>
      </c>
      <c r="E191" s="248" t="s">
        <v>1</v>
      </c>
      <c r="F191" s="249" t="s">
        <v>141</v>
      </c>
      <c r="G191" s="247"/>
      <c r="H191" s="250">
        <v>1193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132</v>
      </c>
      <c r="AU191" s="256" t="s">
        <v>83</v>
      </c>
      <c r="AV191" s="14" t="s">
        <v>128</v>
      </c>
      <c r="AW191" s="14" t="s">
        <v>30</v>
      </c>
      <c r="AX191" s="14" t="s">
        <v>81</v>
      </c>
      <c r="AY191" s="256" t="s">
        <v>121</v>
      </c>
    </row>
    <row r="192" s="12" customFormat="1" ht="22.8" customHeight="1">
      <c r="A192" s="12"/>
      <c r="B192" s="201"/>
      <c r="C192" s="202"/>
      <c r="D192" s="203" t="s">
        <v>72</v>
      </c>
      <c r="E192" s="215" t="s">
        <v>83</v>
      </c>
      <c r="F192" s="215" t="s">
        <v>238</v>
      </c>
      <c r="G192" s="202"/>
      <c r="H192" s="202"/>
      <c r="I192" s="205"/>
      <c r="J192" s="216">
        <f>BK192</f>
        <v>0</v>
      </c>
      <c r="K192" s="202"/>
      <c r="L192" s="207"/>
      <c r="M192" s="208"/>
      <c r="N192" s="209"/>
      <c r="O192" s="209"/>
      <c r="P192" s="210">
        <f>SUM(P193:P204)</f>
        <v>0</v>
      </c>
      <c r="Q192" s="209"/>
      <c r="R192" s="210">
        <f>SUM(R193:R204)</f>
        <v>56.341465471999996</v>
      </c>
      <c r="S192" s="209"/>
      <c r="T192" s="211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2" t="s">
        <v>81</v>
      </c>
      <c r="AT192" s="213" t="s">
        <v>72</v>
      </c>
      <c r="AU192" s="213" t="s">
        <v>81</v>
      </c>
      <c r="AY192" s="212" t="s">
        <v>121</v>
      </c>
      <c r="BK192" s="214">
        <f>SUM(BK193:BK204)</f>
        <v>0</v>
      </c>
    </row>
    <row r="193" s="2" customFormat="1" ht="24.15" customHeight="1">
      <c r="A193" s="37"/>
      <c r="B193" s="38"/>
      <c r="C193" s="217" t="s">
        <v>239</v>
      </c>
      <c r="D193" s="217" t="s">
        <v>123</v>
      </c>
      <c r="E193" s="218" t="s">
        <v>240</v>
      </c>
      <c r="F193" s="219" t="s">
        <v>241</v>
      </c>
      <c r="G193" s="220" t="s">
        <v>126</v>
      </c>
      <c r="H193" s="221">
        <v>364.80000000000001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0.00016694</v>
      </c>
      <c r="R193" s="226">
        <f>Q193*H193</f>
        <v>0.060899712000000002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128</v>
      </c>
      <c r="AT193" s="228" t="s">
        <v>123</v>
      </c>
      <c r="AU193" s="228" t="s">
        <v>83</v>
      </c>
      <c r="AY193" s="16" t="s">
        <v>121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128</v>
      </c>
      <c r="BM193" s="228" t="s">
        <v>437</v>
      </c>
    </row>
    <row r="194" s="2" customFormat="1">
      <c r="A194" s="37"/>
      <c r="B194" s="38"/>
      <c r="C194" s="39"/>
      <c r="D194" s="230" t="s">
        <v>130</v>
      </c>
      <c r="E194" s="39"/>
      <c r="F194" s="231" t="s">
        <v>241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83</v>
      </c>
    </row>
    <row r="195" s="13" customFormat="1">
      <c r="A195" s="13"/>
      <c r="B195" s="235"/>
      <c r="C195" s="236"/>
      <c r="D195" s="230" t="s">
        <v>132</v>
      </c>
      <c r="E195" s="237" t="s">
        <v>1</v>
      </c>
      <c r="F195" s="238" t="s">
        <v>438</v>
      </c>
      <c r="G195" s="236"/>
      <c r="H195" s="239">
        <v>364.80000000000001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132</v>
      </c>
      <c r="AU195" s="245" t="s">
        <v>83</v>
      </c>
      <c r="AV195" s="13" t="s">
        <v>83</v>
      </c>
      <c r="AW195" s="13" t="s">
        <v>30</v>
      </c>
      <c r="AX195" s="13" t="s">
        <v>81</v>
      </c>
      <c r="AY195" s="245" t="s">
        <v>121</v>
      </c>
    </row>
    <row r="196" s="2" customFormat="1" ht="24.15" customHeight="1">
      <c r="A196" s="37"/>
      <c r="B196" s="38"/>
      <c r="C196" s="257" t="s">
        <v>244</v>
      </c>
      <c r="D196" s="257" t="s">
        <v>185</v>
      </c>
      <c r="E196" s="258" t="s">
        <v>245</v>
      </c>
      <c r="F196" s="259" t="s">
        <v>246</v>
      </c>
      <c r="G196" s="260" t="s">
        <v>126</v>
      </c>
      <c r="H196" s="261">
        <v>401.27999999999997</v>
      </c>
      <c r="I196" s="262"/>
      <c r="J196" s="263">
        <f>ROUND(I196*H196,2)</f>
        <v>0</v>
      </c>
      <c r="K196" s="259" t="s">
        <v>127</v>
      </c>
      <c r="L196" s="264"/>
      <c r="M196" s="265" t="s">
        <v>1</v>
      </c>
      <c r="N196" s="266" t="s">
        <v>38</v>
      </c>
      <c r="O196" s="90"/>
      <c r="P196" s="226">
        <f>O196*H196</f>
        <v>0</v>
      </c>
      <c r="Q196" s="226">
        <v>0.00020000000000000001</v>
      </c>
      <c r="R196" s="226">
        <f>Q196*H196</f>
        <v>0.080255999999999994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173</v>
      </c>
      <c r="AT196" s="228" t="s">
        <v>185</v>
      </c>
      <c r="AU196" s="228" t="s">
        <v>83</v>
      </c>
      <c r="AY196" s="16" t="s">
        <v>121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128</v>
      </c>
      <c r="BM196" s="228" t="s">
        <v>439</v>
      </c>
    </row>
    <row r="197" s="2" customFormat="1">
      <c r="A197" s="37"/>
      <c r="B197" s="38"/>
      <c r="C197" s="39"/>
      <c r="D197" s="230" t="s">
        <v>130</v>
      </c>
      <c r="E197" s="39"/>
      <c r="F197" s="231" t="s">
        <v>246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130</v>
      </c>
      <c r="AU197" s="16" t="s">
        <v>83</v>
      </c>
    </row>
    <row r="198" s="13" customFormat="1">
      <c r="A198" s="13"/>
      <c r="B198" s="235"/>
      <c r="C198" s="236"/>
      <c r="D198" s="230" t="s">
        <v>132</v>
      </c>
      <c r="E198" s="237" t="s">
        <v>1</v>
      </c>
      <c r="F198" s="238" t="s">
        <v>440</v>
      </c>
      <c r="G198" s="236"/>
      <c r="H198" s="239">
        <v>401.27999999999997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132</v>
      </c>
      <c r="AU198" s="245" t="s">
        <v>83</v>
      </c>
      <c r="AV198" s="13" t="s">
        <v>83</v>
      </c>
      <c r="AW198" s="13" t="s">
        <v>30</v>
      </c>
      <c r="AX198" s="13" t="s">
        <v>81</v>
      </c>
      <c r="AY198" s="245" t="s">
        <v>121</v>
      </c>
    </row>
    <row r="199" s="2" customFormat="1" ht="24.15" customHeight="1">
      <c r="A199" s="37"/>
      <c r="B199" s="38"/>
      <c r="C199" s="217" t="s">
        <v>7</v>
      </c>
      <c r="D199" s="217" t="s">
        <v>123</v>
      </c>
      <c r="E199" s="218" t="s">
        <v>249</v>
      </c>
      <c r="F199" s="219" t="s">
        <v>250</v>
      </c>
      <c r="G199" s="220" t="s">
        <v>251</v>
      </c>
      <c r="H199" s="221">
        <v>243.19999999999999</v>
      </c>
      <c r="I199" s="222"/>
      <c r="J199" s="223">
        <f>ROUND(I199*H199,2)</f>
        <v>0</v>
      </c>
      <c r="K199" s="219" t="s">
        <v>1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0.2305828</v>
      </c>
      <c r="R199" s="226">
        <f>Q199*H199</f>
        <v>56.077736959999996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128</v>
      </c>
      <c r="AT199" s="228" t="s">
        <v>123</v>
      </c>
      <c r="AU199" s="228" t="s">
        <v>83</v>
      </c>
      <c r="AY199" s="16" t="s">
        <v>121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128</v>
      </c>
      <c r="BM199" s="228" t="s">
        <v>441</v>
      </c>
    </row>
    <row r="200" s="2" customFormat="1">
      <c r="A200" s="37"/>
      <c r="B200" s="38"/>
      <c r="C200" s="39"/>
      <c r="D200" s="230" t="s">
        <v>130</v>
      </c>
      <c r="E200" s="39"/>
      <c r="F200" s="231" t="s">
        <v>250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130</v>
      </c>
      <c r="AU200" s="16" t="s">
        <v>83</v>
      </c>
    </row>
    <row r="201" s="13" customFormat="1">
      <c r="A201" s="13"/>
      <c r="B201" s="235"/>
      <c r="C201" s="236"/>
      <c r="D201" s="230" t="s">
        <v>132</v>
      </c>
      <c r="E201" s="237" t="s">
        <v>1</v>
      </c>
      <c r="F201" s="238" t="s">
        <v>442</v>
      </c>
      <c r="G201" s="236"/>
      <c r="H201" s="239">
        <v>243.19999999999999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132</v>
      </c>
      <c r="AU201" s="245" t="s">
        <v>83</v>
      </c>
      <c r="AV201" s="13" t="s">
        <v>83</v>
      </c>
      <c r="AW201" s="13" t="s">
        <v>30</v>
      </c>
      <c r="AX201" s="13" t="s">
        <v>81</v>
      </c>
      <c r="AY201" s="245" t="s">
        <v>121</v>
      </c>
    </row>
    <row r="202" s="2" customFormat="1" ht="37.8" customHeight="1">
      <c r="A202" s="37"/>
      <c r="B202" s="38"/>
      <c r="C202" s="257" t="s">
        <v>254</v>
      </c>
      <c r="D202" s="257" t="s">
        <v>185</v>
      </c>
      <c r="E202" s="258" t="s">
        <v>255</v>
      </c>
      <c r="F202" s="259" t="s">
        <v>256</v>
      </c>
      <c r="G202" s="260" t="s">
        <v>251</v>
      </c>
      <c r="H202" s="261">
        <v>255.36000000000001</v>
      </c>
      <c r="I202" s="262"/>
      <c r="J202" s="263">
        <f>ROUND(I202*H202,2)</f>
        <v>0</v>
      </c>
      <c r="K202" s="259" t="s">
        <v>127</v>
      </c>
      <c r="L202" s="264"/>
      <c r="M202" s="265" t="s">
        <v>1</v>
      </c>
      <c r="N202" s="266" t="s">
        <v>38</v>
      </c>
      <c r="O202" s="90"/>
      <c r="P202" s="226">
        <f>O202*H202</f>
        <v>0</v>
      </c>
      <c r="Q202" s="226">
        <v>0.00048000000000000001</v>
      </c>
      <c r="R202" s="226">
        <f>Q202*H202</f>
        <v>0.12257280000000001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173</v>
      </c>
      <c r="AT202" s="228" t="s">
        <v>185</v>
      </c>
      <c r="AU202" s="228" t="s">
        <v>83</v>
      </c>
      <c r="AY202" s="16" t="s">
        <v>121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128</v>
      </c>
      <c r="BM202" s="228" t="s">
        <v>443</v>
      </c>
    </row>
    <row r="203" s="2" customFormat="1">
      <c r="A203" s="37"/>
      <c r="B203" s="38"/>
      <c r="C203" s="39"/>
      <c r="D203" s="230" t="s">
        <v>130</v>
      </c>
      <c r="E203" s="39"/>
      <c r="F203" s="231" t="s">
        <v>256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83</v>
      </c>
    </row>
    <row r="204" s="13" customFormat="1">
      <c r="A204" s="13"/>
      <c r="B204" s="235"/>
      <c r="C204" s="236"/>
      <c r="D204" s="230" t="s">
        <v>132</v>
      </c>
      <c r="E204" s="237" t="s">
        <v>1</v>
      </c>
      <c r="F204" s="238" t="s">
        <v>444</v>
      </c>
      <c r="G204" s="236"/>
      <c r="H204" s="239">
        <v>255.36000000000001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132</v>
      </c>
      <c r="AU204" s="245" t="s">
        <v>83</v>
      </c>
      <c r="AV204" s="13" t="s">
        <v>83</v>
      </c>
      <c r="AW204" s="13" t="s">
        <v>30</v>
      </c>
      <c r="AX204" s="13" t="s">
        <v>81</v>
      </c>
      <c r="AY204" s="245" t="s">
        <v>121</v>
      </c>
    </row>
    <row r="205" s="12" customFormat="1" ht="22.8" customHeight="1">
      <c r="A205" s="12"/>
      <c r="B205" s="201"/>
      <c r="C205" s="202"/>
      <c r="D205" s="203" t="s">
        <v>72</v>
      </c>
      <c r="E205" s="215" t="s">
        <v>142</v>
      </c>
      <c r="F205" s="215" t="s">
        <v>445</v>
      </c>
      <c r="G205" s="202"/>
      <c r="H205" s="202"/>
      <c r="I205" s="205"/>
      <c r="J205" s="216">
        <f>BK205</f>
        <v>0</v>
      </c>
      <c r="K205" s="202"/>
      <c r="L205" s="207"/>
      <c r="M205" s="208"/>
      <c r="N205" s="209"/>
      <c r="O205" s="209"/>
      <c r="P205" s="210">
        <f>SUM(P206:P208)</f>
        <v>0</v>
      </c>
      <c r="Q205" s="209"/>
      <c r="R205" s="210">
        <f>SUM(R206:R208)</f>
        <v>0.034019999999999995</v>
      </c>
      <c r="S205" s="209"/>
      <c r="T205" s="211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2" t="s">
        <v>81</v>
      </c>
      <c r="AT205" s="213" t="s">
        <v>72</v>
      </c>
      <c r="AU205" s="213" t="s">
        <v>81</v>
      </c>
      <c r="AY205" s="212" t="s">
        <v>121</v>
      </c>
      <c r="BK205" s="214">
        <f>SUM(BK206:BK208)</f>
        <v>0</v>
      </c>
    </row>
    <row r="206" s="2" customFormat="1" ht="16.5" customHeight="1">
      <c r="A206" s="37"/>
      <c r="B206" s="38"/>
      <c r="C206" s="217" t="s">
        <v>260</v>
      </c>
      <c r="D206" s="217" t="s">
        <v>123</v>
      </c>
      <c r="E206" s="218" t="s">
        <v>446</v>
      </c>
      <c r="F206" s="219" t="s">
        <v>447</v>
      </c>
      <c r="G206" s="220" t="s">
        <v>251</v>
      </c>
      <c r="H206" s="221">
        <v>42</v>
      </c>
      <c r="I206" s="222"/>
      <c r="J206" s="223">
        <f>ROUND(I206*H206,2)</f>
        <v>0</v>
      </c>
      <c r="K206" s="219" t="s">
        <v>127</v>
      </c>
      <c r="L206" s="43"/>
      <c r="M206" s="224" t="s">
        <v>1</v>
      </c>
      <c r="N206" s="225" t="s">
        <v>38</v>
      </c>
      <c r="O206" s="90"/>
      <c r="P206" s="226">
        <f>O206*H206</f>
        <v>0</v>
      </c>
      <c r="Q206" s="226">
        <v>0.00080999999999999996</v>
      </c>
      <c r="R206" s="226">
        <f>Q206*H206</f>
        <v>0.034019999999999995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128</v>
      </c>
      <c r="AT206" s="228" t="s">
        <v>123</v>
      </c>
      <c r="AU206" s="228" t="s">
        <v>83</v>
      </c>
      <c r="AY206" s="16" t="s">
        <v>121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128</v>
      </c>
      <c r="BM206" s="228" t="s">
        <v>448</v>
      </c>
    </row>
    <row r="207" s="2" customFormat="1">
      <c r="A207" s="37"/>
      <c r="B207" s="38"/>
      <c r="C207" s="39"/>
      <c r="D207" s="230" t="s">
        <v>130</v>
      </c>
      <c r="E207" s="39"/>
      <c r="F207" s="231" t="s">
        <v>449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83</v>
      </c>
    </row>
    <row r="208" s="13" customFormat="1">
      <c r="A208" s="13"/>
      <c r="B208" s="235"/>
      <c r="C208" s="236"/>
      <c r="D208" s="230" t="s">
        <v>132</v>
      </c>
      <c r="E208" s="237" t="s">
        <v>1</v>
      </c>
      <c r="F208" s="238" t="s">
        <v>450</v>
      </c>
      <c r="G208" s="236"/>
      <c r="H208" s="239">
        <v>42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132</v>
      </c>
      <c r="AU208" s="245" t="s">
        <v>83</v>
      </c>
      <c r="AV208" s="13" t="s">
        <v>83</v>
      </c>
      <c r="AW208" s="13" t="s">
        <v>30</v>
      </c>
      <c r="AX208" s="13" t="s">
        <v>81</v>
      </c>
      <c r="AY208" s="245" t="s">
        <v>121</v>
      </c>
    </row>
    <row r="209" s="12" customFormat="1" ht="22.8" customHeight="1">
      <c r="A209" s="12"/>
      <c r="B209" s="201"/>
      <c r="C209" s="202"/>
      <c r="D209" s="203" t="s">
        <v>72</v>
      </c>
      <c r="E209" s="215" t="s">
        <v>128</v>
      </c>
      <c r="F209" s="215" t="s">
        <v>259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SUM(P210:P212)</f>
        <v>0</v>
      </c>
      <c r="Q209" s="209"/>
      <c r="R209" s="210">
        <f>SUM(R210:R212)</f>
        <v>0</v>
      </c>
      <c r="S209" s="209"/>
      <c r="T209" s="211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81</v>
      </c>
      <c r="AT209" s="213" t="s">
        <v>72</v>
      </c>
      <c r="AU209" s="213" t="s">
        <v>81</v>
      </c>
      <c r="AY209" s="212" t="s">
        <v>121</v>
      </c>
      <c r="BK209" s="214">
        <f>SUM(BK210:BK212)</f>
        <v>0</v>
      </c>
    </row>
    <row r="210" s="2" customFormat="1" ht="24.15" customHeight="1">
      <c r="A210" s="37"/>
      <c r="B210" s="38"/>
      <c r="C210" s="217" t="s">
        <v>267</v>
      </c>
      <c r="D210" s="217" t="s">
        <v>123</v>
      </c>
      <c r="E210" s="218" t="s">
        <v>261</v>
      </c>
      <c r="F210" s="219" t="s">
        <v>262</v>
      </c>
      <c r="G210" s="220" t="s">
        <v>126</v>
      </c>
      <c r="H210" s="221">
        <v>16</v>
      </c>
      <c r="I210" s="222"/>
      <c r="J210" s="223">
        <f>ROUND(I210*H210,2)</f>
        <v>0</v>
      </c>
      <c r="K210" s="219" t="s">
        <v>127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128</v>
      </c>
      <c r="AT210" s="228" t="s">
        <v>123</v>
      </c>
      <c r="AU210" s="228" t="s">
        <v>83</v>
      </c>
      <c r="AY210" s="16" t="s">
        <v>121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128</v>
      </c>
      <c r="BM210" s="228" t="s">
        <v>451</v>
      </c>
    </row>
    <row r="211" s="2" customFormat="1">
      <c r="A211" s="37"/>
      <c r="B211" s="38"/>
      <c r="C211" s="39"/>
      <c r="D211" s="230" t="s">
        <v>130</v>
      </c>
      <c r="E211" s="39"/>
      <c r="F211" s="231" t="s">
        <v>264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130</v>
      </c>
      <c r="AU211" s="16" t="s">
        <v>83</v>
      </c>
    </row>
    <row r="212" s="13" customFormat="1">
      <c r="A212" s="13"/>
      <c r="B212" s="235"/>
      <c r="C212" s="236"/>
      <c r="D212" s="230" t="s">
        <v>132</v>
      </c>
      <c r="E212" s="237" t="s">
        <v>1</v>
      </c>
      <c r="F212" s="238" t="s">
        <v>265</v>
      </c>
      <c r="G212" s="236"/>
      <c r="H212" s="239">
        <v>16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132</v>
      </c>
      <c r="AU212" s="245" t="s">
        <v>83</v>
      </c>
      <c r="AV212" s="13" t="s">
        <v>83</v>
      </c>
      <c r="AW212" s="13" t="s">
        <v>30</v>
      </c>
      <c r="AX212" s="13" t="s">
        <v>81</v>
      </c>
      <c r="AY212" s="245" t="s">
        <v>121</v>
      </c>
    </row>
    <row r="213" s="12" customFormat="1" ht="22.8" customHeight="1">
      <c r="A213" s="12"/>
      <c r="B213" s="201"/>
      <c r="C213" s="202"/>
      <c r="D213" s="203" t="s">
        <v>72</v>
      </c>
      <c r="E213" s="215" t="s">
        <v>153</v>
      </c>
      <c r="F213" s="215" t="s">
        <v>266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SUM(P214:P252)</f>
        <v>0</v>
      </c>
      <c r="Q213" s="209"/>
      <c r="R213" s="210">
        <f>SUM(R214:R252)</f>
        <v>78.275519999999986</v>
      </c>
      <c r="S213" s="209"/>
      <c r="T213" s="211">
        <f>SUM(T214:T252)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2" t="s">
        <v>81</v>
      </c>
      <c r="AT213" s="213" t="s">
        <v>72</v>
      </c>
      <c r="AU213" s="213" t="s">
        <v>81</v>
      </c>
      <c r="AY213" s="212" t="s">
        <v>121</v>
      </c>
      <c r="BK213" s="214">
        <f>SUM(BK214:BK252)</f>
        <v>0</v>
      </c>
    </row>
    <row r="214" s="2" customFormat="1" ht="24.15" customHeight="1">
      <c r="A214" s="37"/>
      <c r="B214" s="38"/>
      <c r="C214" s="217" t="s">
        <v>273</v>
      </c>
      <c r="D214" s="217" t="s">
        <v>123</v>
      </c>
      <c r="E214" s="218" t="s">
        <v>268</v>
      </c>
      <c r="F214" s="219" t="s">
        <v>269</v>
      </c>
      <c r="G214" s="220" t="s">
        <v>126</v>
      </c>
      <c r="H214" s="221">
        <v>220</v>
      </c>
      <c r="I214" s="222"/>
      <c r="J214" s="223">
        <f>ROUND(I214*H214,2)</f>
        <v>0</v>
      </c>
      <c r="K214" s="219" t="s">
        <v>127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128</v>
      </c>
      <c r="AT214" s="228" t="s">
        <v>123</v>
      </c>
      <c r="AU214" s="228" t="s">
        <v>83</v>
      </c>
      <c r="AY214" s="16" t="s">
        <v>121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128</v>
      </c>
      <c r="BM214" s="228" t="s">
        <v>452</v>
      </c>
    </row>
    <row r="215" s="2" customFormat="1">
      <c r="A215" s="37"/>
      <c r="B215" s="38"/>
      <c r="C215" s="39"/>
      <c r="D215" s="230" t="s">
        <v>130</v>
      </c>
      <c r="E215" s="39"/>
      <c r="F215" s="231" t="s">
        <v>271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130</v>
      </c>
      <c r="AU215" s="16" t="s">
        <v>83</v>
      </c>
    </row>
    <row r="216" s="13" customFormat="1">
      <c r="A216" s="13"/>
      <c r="B216" s="235"/>
      <c r="C216" s="236"/>
      <c r="D216" s="230" t="s">
        <v>132</v>
      </c>
      <c r="E216" s="237" t="s">
        <v>1</v>
      </c>
      <c r="F216" s="238" t="s">
        <v>453</v>
      </c>
      <c r="G216" s="236"/>
      <c r="H216" s="239">
        <v>220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132</v>
      </c>
      <c r="AU216" s="245" t="s">
        <v>83</v>
      </c>
      <c r="AV216" s="13" t="s">
        <v>83</v>
      </c>
      <c r="AW216" s="13" t="s">
        <v>30</v>
      </c>
      <c r="AX216" s="13" t="s">
        <v>81</v>
      </c>
      <c r="AY216" s="245" t="s">
        <v>121</v>
      </c>
    </row>
    <row r="217" s="2" customFormat="1" ht="24.15" customHeight="1">
      <c r="A217" s="37"/>
      <c r="B217" s="38"/>
      <c r="C217" s="217" t="s">
        <v>278</v>
      </c>
      <c r="D217" s="217" t="s">
        <v>123</v>
      </c>
      <c r="E217" s="218" t="s">
        <v>274</v>
      </c>
      <c r="F217" s="219" t="s">
        <v>275</v>
      </c>
      <c r="G217" s="220" t="s">
        <v>126</v>
      </c>
      <c r="H217" s="221">
        <v>220</v>
      </c>
      <c r="I217" s="222"/>
      <c r="J217" s="223">
        <f>ROUND(I217*H217,2)</f>
        <v>0</v>
      </c>
      <c r="K217" s="219" t="s">
        <v>127</v>
      </c>
      <c r="L217" s="43"/>
      <c r="M217" s="224" t="s">
        <v>1</v>
      </c>
      <c r="N217" s="225" t="s">
        <v>38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128</v>
      </c>
      <c r="AT217" s="228" t="s">
        <v>123</v>
      </c>
      <c r="AU217" s="228" t="s">
        <v>83</v>
      </c>
      <c r="AY217" s="16" t="s">
        <v>121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128</v>
      </c>
      <c r="BM217" s="228" t="s">
        <v>454</v>
      </c>
    </row>
    <row r="218" s="2" customFormat="1">
      <c r="A218" s="37"/>
      <c r="B218" s="38"/>
      <c r="C218" s="39"/>
      <c r="D218" s="230" t="s">
        <v>130</v>
      </c>
      <c r="E218" s="39"/>
      <c r="F218" s="231" t="s">
        <v>277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130</v>
      </c>
      <c r="AU218" s="16" t="s">
        <v>83</v>
      </c>
    </row>
    <row r="219" s="13" customFormat="1">
      <c r="A219" s="13"/>
      <c r="B219" s="235"/>
      <c r="C219" s="236"/>
      <c r="D219" s="230" t="s">
        <v>132</v>
      </c>
      <c r="E219" s="237" t="s">
        <v>1</v>
      </c>
      <c r="F219" s="238" t="s">
        <v>453</v>
      </c>
      <c r="G219" s="236"/>
      <c r="H219" s="239">
        <v>220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132</v>
      </c>
      <c r="AU219" s="245" t="s">
        <v>83</v>
      </c>
      <c r="AV219" s="13" t="s">
        <v>83</v>
      </c>
      <c r="AW219" s="13" t="s">
        <v>30</v>
      </c>
      <c r="AX219" s="13" t="s">
        <v>81</v>
      </c>
      <c r="AY219" s="245" t="s">
        <v>121</v>
      </c>
    </row>
    <row r="220" s="2" customFormat="1" ht="16.5" customHeight="1">
      <c r="A220" s="37"/>
      <c r="B220" s="38"/>
      <c r="C220" s="217" t="s">
        <v>284</v>
      </c>
      <c r="D220" s="217" t="s">
        <v>123</v>
      </c>
      <c r="E220" s="218" t="s">
        <v>279</v>
      </c>
      <c r="F220" s="219" t="s">
        <v>280</v>
      </c>
      <c r="G220" s="220" t="s">
        <v>126</v>
      </c>
      <c r="H220" s="221">
        <v>1021.4</v>
      </c>
      <c r="I220" s="222"/>
      <c r="J220" s="223">
        <f>ROUND(I220*H220,2)</f>
        <v>0</v>
      </c>
      <c r="K220" s="219" t="s">
        <v>1</v>
      </c>
      <c r="L220" s="43"/>
      <c r="M220" s="224" t="s">
        <v>1</v>
      </c>
      <c r="N220" s="225" t="s">
        <v>38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128</v>
      </c>
      <c r="AT220" s="228" t="s">
        <v>123</v>
      </c>
      <c r="AU220" s="228" t="s">
        <v>83</v>
      </c>
      <c r="AY220" s="16" t="s">
        <v>121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128</v>
      </c>
      <c r="BM220" s="228" t="s">
        <v>455</v>
      </c>
    </row>
    <row r="221" s="2" customFormat="1">
      <c r="A221" s="37"/>
      <c r="B221" s="38"/>
      <c r="C221" s="39"/>
      <c r="D221" s="230" t="s">
        <v>130</v>
      </c>
      <c r="E221" s="39"/>
      <c r="F221" s="231" t="s">
        <v>280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130</v>
      </c>
      <c r="AU221" s="16" t="s">
        <v>83</v>
      </c>
    </row>
    <row r="222" s="13" customFormat="1">
      <c r="A222" s="13"/>
      <c r="B222" s="235"/>
      <c r="C222" s="236"/>
      <c r="D222" s="230" t="s">
        <v>132</v>
      </c>
      <c r="E222" s="237" t="s">
        <v>1</v>
      </c>
      <c r="F222" s="238" t="s">
        <v>456</v>
      </c>
      <c r="G222" s="236"/>
      <c r="H222" s="239">
        <v>1021.4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132</v>
      </c>
      <c r="AU222" s="245" t="s">
        <v>83</v>
      </c>
      <c r="AV222" s="13" t="s">
        <v>83</v>
      </c>
      <c r="AW222" s="13" t="s">
        <v>30</v>
      </c>
      <c r="AX222" s="13" t="s">
        <v>73</v>
      </c>
      <c r="AY222" s="245" t="s">
        <v>121</v>
      </c>
    </row>
    <row r="223" s="14" customFormat="1">
      <c r="A223" s="14"/>
      <c r="B223" s="246"/>
      <c r="C223" s="247"/>
      <c r="D223" s="230" t="s">
        <v>132</v>
      </c>
      <c r="E223" s="248" t="s">
        <v>1</v>
      </c>
      <c r="F223" s="249" t="s">
        <v>141</v>
      </c>
      <c r="G223" s="247"/>
      <c r="H223" s="250">
        <v>1021.4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132</v>
      </c>
      <c r="AU223" s="256" t="s">
        <v>83</v>
      </c>
      <c r="AV223" s="14" t="s">
        <v>128</v>
      </c>
      <c r="AW223" s="14" t="s">
        <v>30</v>
      </c>
      <c r="AX223" s="14" t="s">
        <v>81</v>
      </c>
      <c r="AY223" s="256" t="s">
        <v>121</v>
      </c>
    </row>
    <row r="224" s="2" customFormat="1" ht="24.15" customHeight="1">
      <c r="A224" s="37"/>
      <c r="B224" s="38"/>
      <c r="C224" s="217" t="s">
        <v>291</v>
      </c>
      <c r="D224" s="217" t="s">
        <v>123</v>
      </c>
      <c r="E224" s="218" t="s">
        <v>285</v>
      </c>
      <c r="F224" s="219" t="s">
        <v>286</v>
      </c>
      <c r="G224" s="220" t="s">
        <v>126</v>
      </c>
      <c r="H224" s="221">
        <v>1052.2000000000001</v>
      </c>
      <c r="I224" s="222"/>
      <c r="J224" s="223">
        <f>ROUND(I224*H224,2)</f>
        <v>0</v>
      </c>
      <c r="K224" s="219" t="s">
        <v>127</v>
      </c>
      <c r="L224" s="43"/>
      <c r="M224" s="224" t="s">
        <v>1</v>
      </c>
      <c r="N224" s="225" t="s">
        <v>38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128</v>
      </c>
      <c r="AT224" s="228" t="s">
        <v>123</v>
      </c>
      <c r="AU224" s="228" t="s">
        <v>83</v>
      </c>
      <c r="AY224" s="16" t="s">
        <v>121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81</v>
      </c>
      <c r="BK224" s="229">
        <f>ROUND(I224*H224,2)</f>
        <v>0</v>
      </c>
      <c r="BL224" s="16" t="s">
        <v>128</v>
      </c>
      <c r="BM224" s="228" t="s">
        <v>457</v>
      </c>
    </row>
    <row r="225" s="2" customFormat="1">
      <c r="A225" s="37"/>
      <c r="B225" s="38"/>
      <c r="C225" s="39"/>
      <c r="D225" s="230" t="s">
        <v>130</v>
      </c>
      <c r="E225" s="39"/>
      <c r="F225" s="231" t="s">
        <v>288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130</v>
      </c>
      <c r="AU225" s="16" t="s">
        <v>83</v>
      </c>
    </row>
    <row r="226" s="13" customFormat="1">
      <c r="A226" s="13"/>
      <c r="B226" s="235"/>
      <c r="C226" s="236"/>
      <c r="D226" s="230" t="s">
        <v>132</v>
      </c>
      <c r="E226" s="237" t="s">
        <v>1</v>
      </c>
      <c r="F226" s="238" t="s">
        <v>458</v>
      </c>
      <c r="G226" s="236"/>
      <c r="H226" s="239">
        <v>1052.2000000000001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132</v>
      </c>
      <c r="AU226" s="245" t="s">
        <v>83</v>
      </c>
      <c r="AV226" s="13" t="s">
        <v>83</v>
      </c>
      <c r="AW226" s="13" t="s">
        <v>30</v>
      </c>
      <c r="AX226" s="13" t="s">
        <v>73</v>
      </c>
      <c r="AY226" s="245" t="s">
        <v>121</v>
      </c>
    </row>
    <row r="227" s="14" customFormat="1">
      <c r="A227" s="14"/>
      <c r="B227" s="246"/>
      <c r="C227" s="247"/>
      <c r="D227" s="230" t="s">
        <v>132</v>
      </c>
      <c r="E227" s="248" t="s">
        <v>1</v>
      </c>
      <c r="F227" s="249" t="s">
        <v>141</v>
      </c>
      <c r="G227" s="247"/>
      <c r="H227" s="250">
        <v>1052.2000000000001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132</v>
      </c>
      <c r="AU227" s="256" t="s">
        <v>83</v>
      </c>
      <c r="AV227" s="14" t="s">
        <v>128</v>
      </c>
      <c r="AW227" s="14" t="s">
        <v>30</v>
      </c>
      <c r="AX227" s="14" t="s">
        <v>81</v>
      </c>
      <c r="AY227" s="256" t="s">
        <v>121</v>
      </c>
    </row>
    <row r="228" s="2" customFormat="1" ht="33" customHeight="1">
      <c r="A228" s="37"/>
      <c r="B228" s="38"/>
      <c r="C228" s="217" t="s">
        <v>297</v>
      </c>
      <c r="D228" s="217" t="s">
        <v>123</v>
      </c>
      <c r="E228" s="218" t="s">
        <v>292</v>
      </c>
      <c r="F228" s="219" t="s">
        <v>293</v>
      </c>
      <c r="G228" s="220" t="s">
        <v>126</v>
      </c>
      <c r="H228" s="221">
        <v>986.20000000000005</v>
      </c>
      <c r="I228" s="222"/>
      <c r="J228" s="223">
        <f>ROUND(I228*H228,2)</f>
        <v>0</v>
      </c>
      <c r="K228" s="219" t="s">
        <v>127</v>
      </c>
      <c r="L228" s="43"/>
      <c r="M228" s="224" t="s">
        <v>1</v>
      </c>
      <c r="N228" s="225" t="s">
        <v>38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128</v>
      </c>
      <c r="AT228" s="228" t="s">
        <v>123</v>
      </c>
      <c r="AU228" s="228" t="s">
        <v>83</v>
      </c>
      <c r="AY228" s="16" t="s">
        <v>121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81</v>
      </c>
      <c r="BK228" s="229">
        <f>ROUND(I228*H228,2)</f>
        <v>0</v>
      </c>
      <c r="BL228" s="16" t="s">
        <v>128</v>
      </c>
      <c r="BM228" s="228" t="s">
        <v>459</v>
      </c>
    </row>
    <row r="229" s="2" customFormat="1">
      <c r="A229" s="37"/>
      <c r="B229" s="38"/>
      <c r="C229" s="39"/>
      <c r="D229" s="230" t="s">
        <v>130</v>
      </c>
      <c r="E229" s="39"/>
      <c r="F229" s="231" t="s">
        <v>295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130</v>
      </c>
      <c r="AU229" s="16" t="s">
        <v>83</v>
      </c>
    </row>
    <row r="230" s="13" customFormat="1">
      <c r="A230" s="13"/>
      <c r="B230" s="235"/>
      <c r="C230" s="236"/>
      <c r="D230" s="230" t="s">
        <v>132</v>
      </c>
      <c r="E230" s="237" t="s">
        <v>1</v>
      </c>
      <c r="F230" s="238" t="s">
        <v>460</v>
      </c>
      <c r="G230" s="236"/>
      <c r="H230" s="239">
        <v>986.20000000000005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132</v>
      </c>
      <c r="AU230" s="245" t="s">
        <v>83</v>
      </c>
      <c r="AV230" s="13" t="s">
        <v>83</v>
      </c>
      <c r="AW230" s="13" t="s">
        <v>30</v>
      </c>
      <c r="AX230" s="13" t="s">
        <v>81</v>
      </c>
      <c r="AY230" s="245" t="s">
        <v>121</v>
      </c>
    </row>
    <row r="231" s="2" customFormat="1" ht="24.15" customHeight="1">
      <c r="A231" s="37"/>
      <c r="B231" s="38"/>
      <c r="C231" s="217" t="s">
        <v>303</v>
      </c>
      <c r="D231" s="217" t="s">
        <v>123</v>
      </c>
      <c r="E231" s="218" t="s">
        <v>298</v>
      </c>
      <c r="F231" s="219" t="s">
        <v>299</v>
      </c>
      <c r="G231" s="220" t="s">
        <v>126</v>
      </c>
      <c r="H231" s="221">
        <v>220</v>
      </c>
      <c r="I231" s="222"/>
      <c r="J231" s="223">
        <f>ROUND(I231*H231,2)</f>
        <v>0</v>
      </c>
      <c r="K231" s="219" t="s">
        <v>127</v>
      </c>
      <c r="L231" s="43"/>
      <c r="M231" s="224" t="s">
        <v>1</v>
      </c>
      <c r="N231" s="225" t="s">
        <v>38</v>
      </c>
      <c r="O231" s="90"/>
      <c r="P231" s="226">
        <f>O231*H231</f>
        <v>0</v>
      </c>
      <c r="Q231" s="226">
        <v>0.34499999999999997</v>
      </c>
      <c r="R231" s="226">
        <f>Q231*H231</f>
        <v>75.899999999999991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128</v>
      </c>
      <c r="AT231" s="228" t="s">
        <v>123</v>
      </c>
      <c r="AU231" s="228" t="s">
        <v>83</v>
      </c>
      <c r="AY231" s="16" t="s">
        <v>121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128</v>
      </c>
      <c r="BM231" s="228" t="s">
        <v>461</v>
      </c>
    </row>
    <row r="232" s="2" customFormat="1">
      <c r="A232" s="37"/>
      <c r="B232" s="38"/>
      <c r="C232" s="39"/>
      <c r="D232" s="230" t="s">
        <v>130</v>
      </c>
      <c r="E232" s="39"/>
      <c r="F232" s="231" t="s">
        <v>301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130</v>
      </c>
      <c r="AU232" s="16" t="s">
        <v>83</v>
      </c>
    </row>
    <row r="233" s="13" customFormat="1">
      <c r="A233" s="13"/>
      <c r="B233" s="235"/>
      <c r="C233" s="236"/>
      <c r="D233" s="230" t="s">
        <v>132</v>
      </c>
      <c r="E233" s="237" t="s">
        <v>1</v>
      </c>
      <c r="F233" s="238" t="s">
        <v>462</v>
      </c>
      <c r="G233" s="236"/>
      <c r="H233" s="239">
        <v>220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132</v>
      </c>
      <c r="AU233" s="245" t="s">
        <v>83</v>
      </c>
      <c r="AV233" s="13" t="s">
        <v>83</v>
      </c>
      <c r="AW233" s="13" t="s">
        <v>30</v>
      </c>
      <c r="AX233" s="13" t="s">
        <v>81</v>
      </c>
      <c r="AY233" s="245" t="s">
        <v>121</v>
      </c>
    </row>
    <row r="234" s="2" customFormat="1" ht="24.15" customHeight="1">
      <c r="A234" s="37"/>
      <c r="B234" s="38"/>
      <c r="C234" s="217" t="s">
        <v>309</v>
      </c>
      <c r="D234" s="217" t="s">
        <v>123</v>
      </c>
      <c r="E234" s="218" t="s">
        <v>304</v>
      </c>
      <c r="F234" s="219" t="s">
        <v>305</v>
      </c>
      <c r="G234" s="220" t="s">
        <v>126</v>
      </c>
      <c r="H234" s="221">
        <v>1021.4</v>
      </c>
      <c r="I234" s="222"/>
      <c r="J234" s="223">
        <f>ROUND(I234*H234,2)</f>
        <v>0</v>
      </c>
      <c r="K234" s="219" t="s">
        <v>127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128</v>
      </c>
      <c r="AT234" s="228" t="s">
        <v>123</v>
      </c>
      <c r="AU234" s="228" t="s">
        <v>83</v>
      </c>
      <c r="AY234" s="16" t="s">
        <v>121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128</v>
      </c>
      <c r="BM234" s="228" t="s">
        <v>463</v>
      </c>
    </row>
    <row r="235" s="2" customFormat="1">
      <c r="A235" s="37"/>
      <c r="B235" s="38"/>
      <c r="C235" s="39"/>
      <c r="D235" s="230" t="s">
        <v>130</v>
      </c>
      <c r="E235" s="39"/>
      <c r="F235" s="231" t="s">
        <v>307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130</v>
      </c>
      <c r="AU235" s="16" t="s">
        <v>83</v>
      </c>
    </row>
    <row r="236" s="13" customFormat="1">
      <c r="A236" s="13"/>
      <c r="B236" s="235"/>
      <c r="C236" s="236"/>
      <c r="D236" s="230" t="s">
        <v>132</v>
      </c>
      <c r="E236" s="237" t="s">
        <v>1</v>
      </c>
      <c r="F236" s="238" t="s">
        <v>464</v>
      </c>
      <c r="G236" s="236"/>
      <c r="H236" s="239">
        <v>1021.4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132</v>
      </c>
      <c r="AU236" s="245" t="s">
        <v>83</v>
      </c>
      <c r="AV236" s="13" t="s">
        <v>83</v>
      </c>
      <c r="AW236" s="13" t="s">
        <v>30</v>
      </c>
      <c r="AX236" s="13" t="s">
        <v>81</v>
      </c>
      <c r="AY236" s="245" t="s">
        <v>121</v>
      </c>
    </row>
    <row r="237" s="2" customFormat="1" ht="21.75" customHeight="1">
      <c r="A237" s="37"/>
      <c r="B237" s="38"/>
      <c r="C237" s="217" t="s">
        <v>315</v>
      </c>
      <c r="D237" s="217" t="s">
        <v>123</v>
      </c>
      <c r="E237" s="218" t="s">
        <v>310</v>
      </c>
      <c r="F237" s="219" t="s">
        <v>311</v>
      </c>
      <c r="G237" s="220" t="s">
        <v>126</v>
      </c>
      <c r="H237" s="221">
        <v>989.39999999999998</v>
      </c>
      <c r="I237" s="222"/>
      <c r="J237" s="223">
        <f>ROUND(I237*H237,2)</f>
        <v>0</v>
      </c>
      <c r="K237" s="219" t="s">
        <v>127</v>
      </c>
      <c r="L237" s="43"/>
      <c r="M237" s="224" t="s">
        <v>1</v>
      </c>
      <c r="N237" s="225" t="s">
        <v>38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128</v>
      </c>
      <c r="AT237" s="228" t="s">
        <v>123</v>
      </c>
      <c r="AU237" s="228" t="s">
        <v>83</v>
      </c>
      <c r="AY237" s="16" t="s">
        <v>121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128</v>
      </c>
      <c r="BM237" s="228" t="s">
        <v>465</v>
      </c>
    </row>
    <row r="238" s="2" customFormat="1">
      <c r="A238" s="37"/>
      <c r="B238" s="38"/>
      <c r="C238" s="39"/>
      <c r="D238" s="230" t="s">
        <v>130</v>
      </c>
      <c r="E238" s="39"/>
      <c r="F238" s="231" t="s">
        <v>313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130</v>
      </c>
      <c r="AU238" s="16" t="s">
        <v>83</v>
      </c>
    </row>
    <row r="239" s="13" customFormat="1">
      <c r="A239" s="13"/>
      <c r="B239" s="235"/>
      <c r="C239" s="236"/>
      <c r="D239" s="230" t="s">
        <v>132</v>
      </c>
      <c r="E239" s="237" t="s">
        <v>1</v>
      </c>
      <c r="F239" s="238" t="s">
        <v>466</v>
      </c>
      <c r="G239" s="236"/>
      <c r="H239" s="239">
        <v>989.39999999999998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132</v>
      </c>
      <c r="AU239" s="245" t="s">
        <v>83</v>
      </c>
      <c r="AV239" s="13" t="s">
        <v>83</v>
      </c>
      <c r="AW239" s="13" t="s">
        <v>30</v>
      </c>
      <c r="AX239" s="13" t="s">
        <v>81</v>
      </c>
      <c r="AY239" s="245" t="s">
        <v>121</v>
      </c>
    </row>
    <row r="240" s="2" customFormat="1" ht="33" customHeight="1">
      <c r="A240" s="37"/>
      <c r="B240" s="38"/>
      <c r="C240" s="217" t="s">
        <v>321</v>
      </c>
      <c r="D240" s="217" t="s">
        <v>123</v>
      </c>
      <c r="E240" s="218" t="s">
        <v>316</v>
      </c>
      <c r="F240" s="219" t="s">
        <v>317</v>
      </c>
      <c r="G240" s="220" t="s">
        <v>126</v>
      </c>
      <c r="H240" s="221">
        <v>989.39999999999998</v>
      </c>
      <c r="I240" s="222"/>
      <c r="J240" s="223">
        <f>ROUND(I240*H240,2)</f>
        <v>0</v>
      </c>
      <c r="K240" s="219" t="s">
        <v>127</v>
      </c>
      <c r="L240" s="43"/>
      <c r="M240" s="224" t="s">
        <v>1</v>
      </c>
      <c r="N240" s="225" t="s">
        <v>38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128</v>
      </c>
      <c r="AT240" s="228" t="s">
        <v>123</v>
      </c>
      <c r="AU240" s="228" t="s">
        <v>83</v>
      </c>
      <c r="AY240" s="16" t="s">
        <v>121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81</v>
      </c>
      <c r="BK240" s="229">
        <f>ROUND(I240*H240,2)</f>
        <v>0</v>
      </c>
      <c r="BL240" s="16" t="s">
        <v>128</v>
      </c>
      <c r="BM240" s="228" t="s">
        <v>467</v>
      </c>
    </row>
    <row r="241" s="2" customFormat="1">
      <c r="A241" s="37"/>
      <c r="B241" s="38"/>
      <c r="C241" s="39"/>
      <c r="D241" s="230" t="s">
        <v>130</v>
      </c>
      <c r="E241" s="39"/>
      <c r="F241" s="231" t="s">
        <v>319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130</v>
      </c>
      <c r="AU241" s="16" t="s">
        <v>83</v>
      </c>
    </row>
    <row r="242" s="13" customFormat="1">
      <c r="A242" s="13"/>
      <c r="B242" s="235"/>
      <c r="C242" s="236"/>
      <c r="D242" s="230" t="s">
        <v>132</v>
      </c>
      <c r="E242" s="237" t="s">
        <v>1</v>
      </c>
      <c r="F242" s="238" t="s">
        <v>468</v>
      </c>
      <c r="G242" s="236"/>
      <c r="H242" s="239">
        <v>989.39999999999998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132</v>
      </c>
      <c r="AU242" s="245" t="s">
        <v>83</v>
      </c>
      <c r="AV242" s="13" t="s">
        <v>83</v>
      </c>
      <c r="AW242" s="13" t="s">
        <v>30</v>
      </c>
      <c r="AX242" s="13" t="s">
        <v>73</v>
      </c>
      <c r="AY242" s="245" t="s">
        <v>121</v>
      </c>
    </row>
    <row r="243" s="14" customFormat="1">
      <c r="A243" s="14"/>
      <c r="B243" s="246"/>
      <c r="C243" s="247"/>
      <c r="D243" s="230" t="s">
        <v>132</v>
      </c>
      <c r="E243" s="248" t="s">
        <v>1</v>
      </c>
      <c r="F243" s="249" t="s">
        <v>141</v>
      </c>
      <c r="G243" s="247"/>
      <c r="H243" s="250">
        <v>989.39999999999998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132</v>
      </c>
      <c r="AU243" s="256" t="s">
        <v>83</v>
      </c>
      <c r="AV243" s="14" t="s">
        <v>128</v>
      </c>
      <c r="AW243" s="14" t="s">
        <v>30</v>
      </c>
      <c r="AX243" s="14" t="s">
        <v>81</v>
      </c>
      <c r="AY243" s="256" t="s">
        <v>121</v>
      </c>
    </row>
    <row r="244" s="2" customFormat="1" ht="24.15" customHeight="1">
      <c r="A244" s="37"/>
      <c r="B244" s="38"/>
      <c r="C244" s="217" t="s">
        <v>326</v>
      </c>
      <c r="D244" s="217" t="s">
        <v>123</v>
      </c>
      <c r="E244" s="218" t="s">
        <v>322</v>
      </c>
      <c r="F244" s="219" t="s">
        <v>323</v>
      </c>
      <c r="G244" s="220" t="s">
        <v>126</v>
      </c>
      <c r="H244" s="221">
        <v>2</v>
      </c>
      <c r="I244" s="222"/>
      <c r="J244" s="223">
        <f>ROUND(I244*H244,2)</f>
        <v>0</v>
      </c>
      <c r="K244" s="219" t="s">
        <v>127</v>
      </c>
      <c r="L244" s="43"/>
      <c r="M244" s="224" t="s">
        <v>1</v>
      </c>
      <c r="N244" s="225" t="s">
        <v>38</v>
      </c>
      <c r="O244" s="90"/>
      <c r="P244" s="226">
        <f>O244*H244</f>
        <v>0</v>
      </c>
      <c r="Q244" s="226">
        <v>0.13403999999999999</v>
      </c>
      <c r="R244" s="226">
        <f>Q244*H244</f>
        <v>0.26807999999999998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128</v>
      </c>
      <c r="AT244" s="228" t="s">
        <v>123</v>
      </c>
      <c r="AU244" s="228" t="s">
        <v>83</v>
      </c>
      <c r="AY244" s="16" t="s">
        <v>121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81</v>
      </c>
      <c r="BK244" s="229">
        <f>ROUND(I244*H244,2)</f>
        <v>0</v>
      </c>
      <c r="BL244" s="16" t="s">
        <v>128</v>
      </c>
      <c r="BM244" s="228" t="s">
        <v>469</v>
      </c>
    </row>
    <row r="245" s="2" customFormat="1">
      <c r="A245" s="37"/>
      <c r="B245" s="38"/>
      <c r="C245" s="39"/>
      <c r="D245" s="230" t="s">
        <v>130</v>
      </c>
      <c r="E245" s="39"/>
      <c r="F245" s="231" t="s">
        <v>325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83</v>
      </c>
    </row>
    <row r="246" s="13" customFormat="1">
      <c r="A246" s="13"/>
      <c r="B246" s="235"/>
      <c r="C246" s="236"/>
      <c r="D246" s="230" t="s">
        <v>132</v>
      </c>
      <c r="E246" s="237" t="s">
        <v>1</v>
      </c>
      <c r="F246" s="238" t="s">
        <v>470</v>
      </c>
      <c r="G246" s="236"/>
      <c r="H246" s="239">
        <v>2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132</v>
      </c>
      <c r="AU246" s="245" t="s">
        <v>83</v>
      </c>
      <c r="AV246" s="13" t="s">
        <v>83</v>
      </c>
      <c r="AW246" s="13" t="s">
        <v>30</v>
      </c>
      <c r="AX246" s="13" t="s">
        <v>81</v>
      </c>
      <c r="AY246" s="245" t="s">
        <v>121</v>
      </c>
    </row>
    <row r="247" s="2" customFormat="1" ht="21.75" customHeight="1">
      <c r="A247" s="37"/>
      <c r="B247" s="38"/>
      <c r="C247" s="257" t="s">
        <v>331</v>
      </c>
      <c r="D247" s="257" t="s">
        <v>185</v>
      </c>
      <c r="E247" s="258" t="s">
        <v>327</v>
      </c>
      <c r="F247" s="259" t="s">
        <v>328</v>
      </c>
      <c r="G247" s="260" t="s">
        <v>188</v>
      </c>
      <c r="H247" s="261">
        <v>2</v>
      </c>
      <c r="I247" s="262"/>
      <c r="J247" s="263">
        <f>ROUND(I247*H247,2)</f>
        <v>0</v>
      </c>
      <c r="K247" s="259" t="s">
        <v>127</v>
      </c>
      <c r="L247" s="264"/>
      <c r="M247" s="265" t="s">
        <v>1</v>
      </c>
      <c r="N247" s="266" t="s">
        <v>38</v>
      </c>
      <c r="O247" s="90"/>
      <c r="P247" s="226">
        <f>O247*H247</f>
        <v>0</v>
      </c>
      <c r="Q247" s="226">
        <v>1</v>
      </c>
      <c r="R247" s="226">
        <f>Q247*H247</f>
        <v>2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173</v>
      </c>
      <c r="AT247" s="228" t="s">
        <v>185</v>
      </c>
      <c r="AU247" s="228" t="s">
        <v>83</v>
      </c>
      <c r="AY247" s="16" t="s">
        <v>121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81</v>
      </c>
      <c r="BK247" s="229">
        <f>ROUND(I247*H247,2)</f>
        <v>0</v>
      </c>
      <c r="BL247" s="16" t="s">
        <v>128</v>
      </c>
      <c r="BM247" s="228" t="s">
        <v>471</v>
      </c>
    </row>
    <row r="248" s="2" customFormat="1">
      <c r="A248" s="37"/>
      <c r="B248" s="38"/>
      <c r="C248" s="39"/>
      <c r="D248" s="230" t="s">
        <v>130</v>
      </c>
      <c r="E248" s="39"/>
      <c r="F248" s="231" t="s">
        <v>328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130</v>
      </c>
      <c r="AU248" s="16" t="s">
        <v>83</v>
      </c>
    </row>
    <row r="249" s="13" customFormat="1">
      <c r="A249" s="13"/>
      <c r="B249" s="235"/>
      <c r="C249" s="236"/>
      <c r="D249" s="230" t="s">
        <v>132</v>
      </c>
      <c r="E249" s="237" t="s">
        <v>1</v>
      </c>
      <c r="F249" s="238" t="s">
        <v>472</v>
      </c>
      <c r="G249" s="236"/>
      <c r="H249" s="239">
        <v>2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132</v>
      </c>
      <c r="AU249" s="245" t="s">
        <v>83</v>
      </c>
      <c r="AV249" s="13" t="s">
        <v>83</v>
      </c>
      <c r="AW249" s="13" t="s">
        <v>30</v>
      </c>
      <c r="AX249" s="13" t="s">
        <v>81</v>
      </c>
      <c r="AY249" s="245" t="s">
        <v>121</v>
      </c>
    </row>
    <row r="250" s="2" customFormat="1" ht="24.15" customHeight="1">
      <c r="A250" s="37"/>
      <c r="B250" s="38"/>
      <c r="C250" s="217" t="s">
        <v>337</v>
      </c>
      <c r="D250" s="217" t="s">
        <v>123</v>
      </c>
      <c r="E250" s="218" t="s">
        <v>332</v>
      </c>
      <c r="F250" s="219" t="s">
        <v>333</v>
      </c>
      <c r="G250" s="220" t="s">
        <v>126</v>
      </c>
      <c r="H250" s="221">
        <v>2</v>
      </c>
      <c r="I250" s="222"/>
      <c r="J250" s="223">
        <f>ROUND(I250*H250,2)</f>
        <v>0</v>
      </c>
      <c r="K250" s="219" t="s">
        <v>127</v>
      </c>
      <c r="L250" s="43"/>
      <c r="M250" s="224" t="s">
        <v>1</v>
      </c>
      <c r="N250" s="225" t="s">
        <v>38</v>
      </c>
      <c r="O250" s="90"/>
      <c r="P250" s="226">
        <f>O250*H250</f>
        <v>0</v>
      </c>
      <c r="Q250" s="226">
        <v>0.053719999999999997</v>
      </c>
      <c r="R250" s="226">
        <f>Q250*H250</f>
        <v>0.10743999999999999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128</v>
      </c>
      <c r="AT250" s="228" t="s">
        <v>123</v>
      </c>
      <c r="AU250" s="228" t="s">
        <v>83</v>
      </c>
      <c r="AY250" s="16" t="s">
        <v>121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81</v>
      </c>
      <c r="BK250" s="229">
        <f>ROUND(I250*H250,2)</f>
        <v>0</v>
      </c>
      <c r="BL250" s="16" t="s">
        <v>128</v>
      </c>
      <c r="BM250" s="228" t="s">
        <v>473</v>
      </c>
    </row>
    <row r="251" s="2" customFormat="1">
      <c r="A251" s="37"/>
      <c r="B251" s="38"/>
      <c r="C251" s="39"/>
      <c r="D251" s="230" t="s">
        <v>130</v>
      </c>
      <c r="E251" s="39"/>
      <c r="F251" s="231" t="s">
        <v>335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83</v>
      </c>
    </row>
    <row r="252" s="13" customFormat="1">
      <c r="A252" s="13"/>
      <c r="B252" s="235"/>
      <c r="C252" s="236"/>
      <c r="D252" s="230" t="s">
        <v>132</v>
      </c>
      <c r="E252" s="237" t="s">
        <v>1</v>
      </c>
      <c r="F252" s="238" t="s">
        <v>474</v>
      </c>
      <c r="G252" s="236"/>
      <c r="H252" s="239">
        <v>2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132</v>
      </c>
      <c r="AU252" s="245" t="s">
        <v>83</v>
      </c>
      <c r="AV252" s="13" t="s">
        <v>83</v>
      </c>
      <c r="AW252" s="13" t="s">
        <v>30</v>
      </c>
      <c r="AX252" s="13" t="s">
        <v>81</v>
      </c>
      <c r="AY252" s="245" t="s">
        <v>121</v>
      </c>
    </row>
    <row r="253" s="12" customFormat="1" ht="22.8" customHeight="1">
      <c r="A253" s="12"/>
      <c r="B253" s="201"/>
      <c r="C253" s="202"/>
      <c r="D253" s="203" t="s">
        <v>72</v>
      </c>
      <c r="E253" s="215" t="s">
        <v>173</v>
      </c>
      <c r="F253" s="215" t="s">
        <v>336</v>
      </c>
      <c r="G253" s="202"/>
      <c r="H253" s="202"/>
      <c r="I253" s="205"/>
      <c r="J253" s="216">
        <f>BK253</f>
        <v>0</v>
      </c>
      <c r="K253" s="202"/>
      <c r="L253" s="207"/>
      <c r="M253" s="208"/>
      <c r="N253" s="209"/>
      <c r="O253" s="209"/>
      <c r="P253" s="210">
        <f>SUM(P254:P259)</f>
        <v>0</v>
      </c>
      <c r="Q253" s="209"/>
      <c r="R253" s="210">
        <f>SUM(R254:R259)</f>
        <v>2.3807499999999999</v>
      </c>
      <c r="S253" s="209"/>
      <c r="T253" s="211">
        <f>SUM(T254:T259)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2" t="s">
        <v>81</v>
      </c>
      <c r="AT253" s="213" t="s">
        <v>72</v>
      </c>
      <c r="AU253" s="213" t="s">
        <v>81</v>
      </c>
      <c r="AY253" s="212" t="s">
        <v>121</v>
      </c>
      <c r="BK253" s="214">
        <f>SUM(BK254:BK259)</f>
        <v>0</v>
      </c>
    </row>
    <row r="254" s="2" customFormat="1" ht="24.15" customHeight="1">
      <c r="A254" s="37"/>
      <c r="B254" s="38"/>
      <c r="C254" s="217" t="s">
        <v>344</v>
      </c>
      <c r="D254" s="217" t="s">
        <v>123</v>
      </c>
      <c r="E254" s="218" t="s">
        <v>338</v>
      </c>
      <c r="F254" s="219" t="s">
        <v>339</v>
      </c>
      <c r="G254" s="220" t="s">
        <v>340</v>
      </c>
      <c r="H254" s="221">
        <v>1</v>
      </c>
      <c r="I254" s="222"/>
      <c r="J254" s="223">
        <f>ROUND(I254*H254,2)</f>
        <v>0</v>
      </c>
      <c r="K254" s="219" t="s">
        <v>127</v>
      </c>
      <c r="L254" s="43"/>
      <c r="M254" s="224" t="s">
        <v>1</v>
      </c>
      <c r="N254" s="225" t="s">
        <v>38</v>
      </c>
      <c r="O254" s="90"/>
      <c r="P254" s="226">
        <f>O254*H254</f>
        <v>0</v>
      </c>
      <c r="Q254" s="226">
        <v>1.29291</v>
      </c>
      <c r="R254" s="226">
        <f>Q254*H254</f>
        <v>1.29291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128</v>
      </c>
      <c r="AT254" s="228" t="s">
        <v>123</v>
      </c>
      <c r="AU254" s="228" t="s">
        <v>83</v>
      </c>
      <c r="AY254" s="16" t="s">
        <v>121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81</v>
      </c>
      <c r="BK254" s="229">
        <f>ROUND(I254*H254,2)</f>
        <v>0</v>
      </c>
      <c r="BL254" s="16" t="s">
        <v>128</v>
      </c>
      <c r="BM254" s="228" t="s">
        <v>475</v>
      </c>
    </row>
    <row r="255" s="2" customFormat="1">
      <c r="A255" s="37"/>
      <c r="B255" s="38"/>
      <c r="C255" s="39"/>
      <c r="D255" s="230" t="s">
        <v>130</v>
      </c>
      <c r="E255" s="39"/>
      <c r="F255" s="231" t="s">
        <v>342</v>
      </c>
      <c r="G255" s="39"/>
      <c r="H255" s="39"/>
      <c r="I255" s="232"/>
      <c r="J255" s="39"/>
      <c r="K255" s="39"/>
      <c r="L255" s="43"/>
      <c r="M255" s="233"/>
      <c r="N255" s="23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130</v>
      </c>
      <c r="AU255" s="16" t="s">
        <v>83</v>
      </c>
    </row>
    <row r="256" s="13" customFormat="1">
      <c r="A256" s="13"/>
      <c r="B256" s="235"/>
      <c r="C256" s="236"/>
      <c r="D256" s="230" t="s">
        <v>132</v>
      </c>
      <c r="E256" s="237" t="s">
        <v>1</v>
      </c>
      <c r="F256" s="238" t="s">
        <v>476</v>
      </c>
      <c r="G256" s="236"/>
      <c r="H256" s="239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132</v>
      </c>
      <c r="AU256" s="245" t="s">
        <v>83</v>
      </c>
      <c r="AV256" s="13" t="s">
        <v>83</v>
      </c>
      <c r="AW256" s="13" t="s">
        <v>30</v>
      </c>
      <c r="AX256" s="13" t="s">
        <v>81</v>
      </c>
      <c r="AY256" s="245" t="s">
        <v>121</v>
      </c>
    </row>
    <row r="257" s="2" customFormat="1" ht="16.5" customHeight="1">
      <c r="A257" s="37"/>
      <c r="B257" s="38"/>
      <c r="C257" s="217" t="s">
        <v>351</v>
      </c>
      <c r="D257" s="217" t="s">
        <v>123</v>
      </c>
      <c r="E257" s="218" t="s">
        <v>345</v>
      </c>
      <c r="F257" s="219" t="s">
        <v>346</v>
      </c>
      <c r="G257" s="220" t="s">
        <v>340</v>
      </c>
      <c r="H257" s="221">
        <v>2</v>
      </c>
      <c r="I257" s="222"/>
      <c r="J257" s="223">
        <f>ROUND(I257*H257,2)</f>
        <v>0</v>
      </c>
      <c r="K257" s="219" t="s">
        <v>127</v>
      </c>
      <c r="L257" s="43"/>
      <c r="M257" s="224" t="s">
        <v>1</v>
      </c>
      <c r="N257" s="225" t="s">
        <v>38</v>
      </c>
      <c r="O257" s="90"/>
      <c r="P257" s="226">
        <f>O257*H257</f>
        <v>0</v>
      </c>
      <c r="Q257" s="226">
        <v>0.54391999999999996</v>
      </c>
      <c r="R257" s="226">
        <f>Q257*H257</f>
        <v>1.0878399999999999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128</v>
      </c>
      <c r="AT257" s="228" t="s">
        <v>123</v>
      </c>
      <c r="AU257" s="228" t="s">
        <v>83</v>
      </c>
      <c r="AY257" s="16" t="s">
        <v>121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81</v>
      </c>
      <c r="BK257" s="229">
        <f>ROUND(I257*H257,2)</f>
        <v>0</v>
      </c>
      <c r="BL257" s="16" t="s">
        <v>128</v>
      </c>
      <c r="BM257" s="228" t="s">
        <v>477</v>
      </c>
    </row>
    <row r="258" s="2" customFormat="1">
      <c r="A258" s="37"/>
      <c r="B258" s="38"/>
      <c r="C258" s="39"/>
      <c r="D258" s="230" t="s">
        <v>130</v>
      </c>
      <c r="E258" s="39"/>
      <c r="F258" s="231" t="s">
        <v>348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130</v>
      </c>
      <c r="AU258" s="16" t="s">
        <v>83</v>
      </c>
    </row>
    <row r="259" s="13" customFormat="1">
      <c r="A259" s="13"/>
      <c r="B259" s="235"/>
      <c r="C259" s="236"/>
      <c r="D259" s="230" t="s">
        <v>132</v>
      </c>
      <c r="E259" s="237" t="s">
        <v>1</v>
      </c>
      <c r="F259" s="238" t="s">
        <v>478</v>
      </c>
      <c r="G259" s="236"/>
      <c r="H259" s="239">
        <v>2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132</v>
      </c>
      <c r="AU259" s="245" t="s">
        <v>83</v>
      </c>
      <c r="AV259" s="13" t="s">
        <v>83</v>
      </c>
      <c r="AW259" s="13" t="s">
        <v>30</v>
      </c>
      <c r="AX259" s="13" t="s">
        <v>81</v>
      </c>
      <c r="AY259" s="245" t="s">
        <v>121</v>
      </c>
    </row>
    <row r="260" s="12" customFormat="1" ht="22.8" customHeight="1">
      <c r="A260" s="12"/>
      <c r="B260" s="201"/>
      <c r="C260" s="202"/>
      <c r="D260" s="203" t="s">
        <v>72</v>
      </c>
      <c r="E260" s="215" t="s">
        <v>179</v>
      </c>
      <c r="F260" s="215" t="s">
        <v>350</v>
      </c>
      <c r="G260" s="202"/>
      <c r="H260" s="202"/>
      <c r="I260" s="205"/>
      <c r="J260" s="216">
        <f>BK260</f>
        <v>0</v>
      </c>
      <c r="K260" s="202"/>
      <c r="L260" s="207"/>
      <c r="M260" s="208"/>
      <c r="N260" s="209"/>
      <c r="O260" s="209"/>
      <c r="P260" s="210">
        <f>P261+SUM(P262:P285)</f>
        <v>0</v>
      </c>
      <c r="Q260" s="209"/>
      <c r="R260" s="210">
        <f>R261+SUM(R262:R285)</f>
        <v>16.222704999999998</v>
      </c>
      <c r="S260" s="209"/>
      <c r="T260" s="211">
        <f>T261+SUM(T262:T285)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2" t="s">
        <v>81</v>
      </c>
      <c r="AT260" s="213" t="s">
        <v>72</v>
      </c>
      <c r="AU260" s="213" t="s">
        <v>81</v>
      </c>
      <c r="AY260" s="212" t="s">
        <v>121</v>
      </c>
      <c r="BK260" s="214">
        <f>BK261+SUM(BK262:BK285)</f>
        <v>0</v>
      </c>
    </row>
    <row r="261" s="2" customFormat="1" ht="24.15" customHeight="1">
      <c r="A261" s="37"/>
      <c r="B261" s="38"/>
      <c r="C261" s="217" t="s">
        <v>356</v>
      </c>
      <c r="D261" s="217" t="s">
        <v>123</v>
      </c>
      <c r="E261" s="218" t="s">
        <v>357</v>
      </c>
      <c r="F261" s="219" t="s">
        <v>358</v>
      </c>
      <c r="G261" s="220" t="s">
        <v>359</v>
      </c>
      <c r="H261" s="221">
        <v>1</v>
      </c>
      <c r="I261" s="222"/>
      <c r="J261" s="223">
        <f>ROUND(I261*H261,2)</f>
        <v>0</v>
      </c>
      <c r="K261" s="219" t="s">
        <v>1</v>
      </c>
      <c r="L261" s="43"/>
      <c r="M261" s="224" t="s">
        <v>1</v>
      </c>
      <c r="N261" s="225" t="s">
        <v>38</v>
      </c>
      <c r="O261" s="90"/>
      <c r="P261" s="226">
        <f>O261*H261</f>
        <v>0</v>
      </c>
      <c r="Q261" s="226">
        <v>0.00069999999999999999</v>
      </c>
      <c r="R261" s="226">
        <f>Q261*H261</f>
        <v>0.00069999999999999999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128</v>
      </c>
      <c r="AT261" s="228" t="s">
        <v>123</v>
      </c>
      <c r="AU261" s="228" t="s">
        <v>83</v>
      </c>
      <c r="AY261" s="16" t="s">
        <v>121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81</v>
      </c>
      <c r="BK261" s="229">
        <f>ROUND(I261*H261,2)</f>
        <v>0</v>
      </c>
      <c r="BL261" s="16" t="s">
        <v>128</v>
      </c>
      <c r="BM261" s="228" t="s">
        <v>479</v>
      </c>
    </row>
    <row r="262" s="2" customFormat="1">
      <c r="A262" s="37"/>
      <c r="B262" s="38"/>
      <c r="C262" s="39"/>
      <c r="D262" s="230" t="s">
        <v>130</v>
      </c>
      <c r="E262" s="39"/>
      <c r="F262" s="231" t="s">
        <v>358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130</v>
      </c>
      <c r="AU262" s="16" t="s">
        <v>83</v>
      </c>
    </row>
    <row r="263" s="13" customFormat="1">
      <c r="A263" s="13"/>
      <c r="B263" s="235"/>
      <c r="C263" s="236"/>
      <c r="D263" s="230" t="s">
        <v>132</v>
      </c>
      <c r="E263" s="237" t="s">
        <v>361</v>
      </c>
      <c r="F263" s="238" t="s">
        <v>81</v>
      </c>
      <c r="G263" s="236"/>
      <c r="H263" s="239">
        <v>1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132</v>
      </c>
      <c r="AU263" s="245" t="s">
        <v>83</v>
      </c>
      <c r="AV263" s="13" t="s">
        <v>83</v>
      </c>
      <c r="AW263" s="13" t="s">
        <v>30</v>
      </c>
      <c r="AX263" s="13" t="s">
        <v>81</v>
      </c>
      <c r="AY263" s="245" t="s">
        <v>121</v>
      </c>
    </row>
    <row r="264" s="2" customFormat="1" ht="24.15" customHeight="1">
      <c r="A264" s="37"/>
      <c r="B264" s="38"/>
      <c r="C264" s="217" t="s">
        <v>362</v>
      </c>
      <c r="D264" s="217" t="s">
        <v>123</v>
      </c>
      <c r="E264" s="218" t="s">
        <v>376</v>
      </c>
      <c r="F264" s="219" t="s">
        <v>377</v>
      </c>
      <c r="G264" s="220" t="s">
        <v>359</v>
      </c>
      <c r="H264" s="221">
        <v>1</v>
      </c>
      <c r="I264" s="222"/>
      <c r="J264" s="223">
        <f>ROUND(I264*H264,2)</f>
        <v>0</v>
      </c>
      <c r="K264" s="219" t="s">
        <v>1</v>
      </c>
      <c r="L264" s="43"/>
      <c r="M264" s="224" t="s">
        <v>1</v>
      </c>
      <c r="N264" s="225" t="s">
        <v>38</v>
      </c>
      <c r="O264" s="90"/>
      <c r="P264" s="226">
        <f>O264*H264</f>
        <v>0</v>
      </c>
      <c r="Q264" s="226">
        <v>0.11240500000000001</v>
      </c>
      <c r="R264" s="226">
        <f>Q264*H264</f>
        <v>0.11240500000000001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128</v>
      </c>
      <c r="AT264" s="228" t="s">
        <v>123</v>
      </c>
      <c r="AU264" s="228" t="s">
        <v>83</v>
      </c>
      <c r="AY264" s="16" t="s">
        <v>121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81</v>
      </c>
      <c r="BK264" s="229">
        <f>ROUND(I264*H264,2)</f>
        <v>0</v>
      </c>
      <c r="BL264" s="16" t="s">
        <v>128</v>
      </c>
      <c r="BM264" s="228" t="s">
        <v>480</v>
      </c>
    </row>
    <row r="265" s="2" customFormat="1">
      <c r="A265" s="37"/>
      <c r="B265" s="38"/>
      <c r="C265" s="39"/>
      <c r="D265" s="230" t="s">
        <v>130</v>
      </c>
      <c r="E265" s="39"/>
      <c r="F265" s="231" t="s">
        <v>377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130</v>
      </c>
      <c r="AU265" s="16" t="s">
        <v>83</v>
      </c>
    </row>
    <row r="266" s="13" customFormat="1">
      <c r="A266" s="13"/>
      <c r="B266" s="235"/>
      <c r="C266" s="236"/>
      <c r="D266" s="230" t="s">
        <v>132</v>
      </c>
      <c r="E266" s="237" t="s">
        <v>379</v>
      </c>
      <c r="F266" s="238" t="s">
        <v>81</v>
      </c>
      <c r="G266" s="236"/>
      <c r="H266" s="239">
        <v>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132</v>
      </c>
      <c r="AU266" s="245" t="s">
        <v>83</v>
      </c>
      <c r="AV266" s="13" t="s">
        <v>83</v>
      </c>
      <c r="AW266" s="13" t="s">
        <v>30</v>
      </c>
      <c r="AX266" s="13" t="s">
        <v>81</v>
      </c>
      <c r="AY266" s="245" t="s">
        <v>121</v>
      </c>
    </row>
    <row r="267" s="2" customFormat="1" ht="21.75" customHeight="1">
      <c r="A267" s="37"/>
      <c r="B267" s="38"/>
      <c r="C267" s="257" t="s">
        <v>366</v>
      </c>
      <c r="D267" s="257" t="s">
        <v>185</v>
      </c>
      <c r="E267" s="258" t="s">
        <v>381</v>
      </c>
      <c r="F267" s="259" t="s">
        <v>382</v>
      </c>
      <c r="G267" s="260" t="s">
        <v>340</v>
      </c>
      <c r="H267" s="261">
        <v>1</v>
      </c>
      <c r="I267" s="262"/>
      <c r="J267" s="263">
        <f>ROUND(I267*H267,2)</f>
        <v>0</v>
      </c>
      <c r="K267" s="259" t="s">
        <v>127</v>
      </c>
      <c r="L267" s="264"/>
      <c r="M267" s="265" t="s">
        <v>1</v>
      </c>
      <c r="N267" s="266" t="s">
        <v>38</v>
      </c>
      <c r="O267" s="90"/>
      <c r="P267" s="226">
        <f>O267*H267</f>
        <v>0</v>
      </c>
      <c r="Q267" s="226">
        <v>0.0064999999999999997</v>
      </c>
      <c r="R267" s="226">
        <f>Q267*H267</f>
        <v>0.0064999999999999997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173</v>
      </c>
      <c r="AT267" s="228" t="s">
        <v>185</v>
      </c>
      <c r="AU267" s="228" t="s">
        <v>83</v>
      </c>
      <c r="AY267" s="16" t="s">
        <v>121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81</v>
      </c>
      <c r="BK267" s="229">
        <f>ROUND(I267*H267,2)</f>
        <v>0</v>
      </c>
      <c r="BL267" s="16" t="s">
        <v>128</v>
      </c>
      <c r="BM267" s="228" t="s">
        <v>481</v>
      </c>
    </row>
    <row r="268" s="2" customFormat="1">
      <c r="A268" s="37"/>
      <c r="B268" s="38"/>
      <c r="C268" s="39"/>
      <c r="D268" s="230" t="s">
        <v>130</v>
      </c>
      <c r="E268" s="39"/>
      <c r="F268" s="231" t="s">
        <v>382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130</v>
      </c>
      <c r="AU268" s="16" t="s">
        <v>83</v>
      </c>
    </row>
    <row r="269" s="13" customFormat="1">
      <c r="A269" s="13"/>
      <c r="B269" s="235"/>
      <c r="C269" s="236"/>
      <c r="D269" s="230" t="s">
        <v>132</v>
      </c>
      <c r="E269" s="237" t="s">
        <v>1</v>
      </c>
      <c r="F269" s="238" t="s">
        <v>81</v>
      </c>
      <c r="G269" s="236"/>
      <c r="H269" s="239">
        <v>1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132</v>
      </c>
      <c r="AU269" s="245" t="s">
        <v>83</v>
      </c>
      <c r="AV269" s="13" t="s">
        <v>83</v>
      </c>
      <c r="AW269" s="13" t="s">
        <v>30</v>
      </c>
      <c r="AX269" s="13" t="s">
        <v>81</v>
      </c>
      <c r="AY269" s="245" t="s">
        <v>121</v>
      </c>
    </row>
    <row r="270" s="2" customFormat="1" ht="16.5" customHeight="1">
      <c r="A270" s="37"/>
      <c r="B270" s="38"/>
      <c r="C270" s="257" t="s">
        <v>370</v>
      </c>
      <c r="D270" s="257" t="s">
        <v>185</v>
      </c>
      <c r="E270" s="258" t="s">
        <v>385</v>
      </c>
      <c r="F270" s="259" t="s">
        <v>386</v>
      </c>
      <c r="G270" s="260" t="s">
        <v>340</v>
      </c>
      <c r="H270" s="261">
        <v>2</v>
      </c>
      <c r="I270" s="262"/>
      <c r="J270" s="263">
        <f>ROUND(I270*H270,2)</f>
        <v>0</v>
      </c>
      <c r="K270" s="259" t="s">
        <v>127</v>
      </c>
      <c r="L270" s="264"/>
      <c r="M270" s="265" t="s">
        <v>1</v>
      </c>
      <c r="N270" s="266" t="s">
        <v>38</v>
      </c>
      <c r="O270" s="90"/>
      <c r="P270" s="226">
        <f>O270*H270</f>
        <v>0</v>
      </c>
      <c r="Q270" s="226">
        <v>0.00040000000000000002</v>
      </c>
      <c r="R270" s="226">
        <f>Q270*H270</f>
        <v>0.00080000000000000004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173</v>
      </c>
      <c r="AT270" s="228" t="s">
        <v>185</v>
      </c>
      <c r="AU270" s="228" t="s">
        <v>83</v>
      </c>
      <c r="AY270" s="16" t="s">
        <v>121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81</v>
      </c>
      <c r="BK270" s="229">
        <f>ROUND(I270*H270,2)</f>
        <v>0</v>
      </c>
      <c r="BL270" s="16" t="s">
        <v>128</v>
      </c>
      <c r="BM270" s="228" t="s">
        <v>482</v>
      </c>
    </row>
    <row r="271" s="2" customFormat="1">
      <c r="A271" s="37"/>
      <c r="B271" s="38"/>
      <c r="C271" s="39"/>
      <c r="D271" s="230" t="s">
        <v>130</v>
      </c>
      <c r="E271" s="39"/>
      <c r="F271" s="231" t="s">
        <v>386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130</v>
      </c>
      <c r="AU271" s="16" t="s">
        <v>83</v>
      </c>
    </row>
    <row r="272" s="13" customFormat="1">
      <c r="A272" s="13"/>
      <c r="B272" s="235"/>
      <c r="C272" s="236"/>
      <c r="D272" s="230" t="s">
        <v>132</v>
      </c>
      <c r="E272" s="237" t="s">
        <v>1</v>
      </c>
      <c r="F272" s="238" t="s">
        <v>388</v>
      </c>
      <c r="G272" s="236"/>
      <c r="H272" s="239">
        <v>2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132</v>
      </c>
      <c r="AU272" s="245" t="s">
        <v>83</v>
      </c>
      <c r="AV272" s="13" t="s">
        <v>83</v>
      </c>
      <c r="AW272" s="13" t="s">
        <v>30</v>
      </c>
      <c r="AX272" s="13" t="s">
        <v>81</v>
      </c>
      <c r="AY272" s="245" t="s">
        <v>121</v>
      </c>
    </row>
    <row r="273" s="2" customFormat="1" ht="24.15" customHeight="1">
      <c r="A273" s="37"/>
      <c r="B273" s="38"/>
      <c r="C273" s="257" t="s">
        <v>375</v>
      </c>
      <c r="D273" s="257" t="s">
        <v>185</v>
      </c>
      <c r="E273" s="258" t="s">
        <v>371</v>
      </c>
      <c r="F273" s="259" t="s">
        <v>372</v>
      </c>
      <c r="G273" s="260" t="s">
        <v>340</v>
      </c>
      <c r="H273" s="261">
        <v>1</v>
      </c>
      <c r="I273" s="262"/>
      <c r="J273" s="263">
        <f>ROUND(I273*H273,2)</f>
        <v>0</v>
      </c>
      <c r="K273" s="259" t="s">
        <v>127</v>
      </c>
      <c r="L273" s="264"/>
      <c r="M273" s="265" t="s">
        <v>1</v>
      </c>
      <c r="N273" s="266" t="s">
        <v>38</v>
      </c>
      <c r="O273" s="90"/>
      <c r="P273" s="226">
        <f>O273*H273</f>
        <v>0</v>
      </c>
      <c r="Q273" s="226">
        <v>0.0025000000000000001</v>
      </c>
      <c r="R273" s="226">
        <f>Q273*H273</f>
        <v>0.0025000000000000001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173</v>
      </c>
      <c r="AT273" s="228" t="s">
        <v>185</v>
      </c>
      <c r="AU273" s="228" t="s">
        <v>83</v>
      </c>
      <c r="AY273" s="16" t="s">
        <v>121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81</v>
      </c>
      <c r="BK273" s="229">
        <f>ROUND(I273*H273,2)</f>
        <v>0</v>
      </c>
      <c r="BL273" s="16" t="s">
        <v>128</v>
      </c>
      <c r="BM273" s="228" t="s">
        <v>483</v>
      </c>
    </row>
    <row r="274" s="2" customFormat="1">
      <c r="A274" s="37"/>
      <c r="B274" s="38"/>
      <c r="C274" s="39"/>
      <c r="D274" s="230" t="s">
        <v>130</v>
      </c>
      <c r="E274" s="39"/>
      <c r="F274" s="231" t="s">
        <v>372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130</v>
      </c>
      <c r="AU274" s="16" t="s">
        <v>83</v>
      </c>
    </row>
    <row r="275" s="13" customFormat="1">
      <c r="A275" s="13"/>
      <c r="B275" s="235"/>
      <c r="C275" s="236"/>
      <c r="D275" s="230" t="s">
        <v>132</v>
      </c>
      <c r="E275" s="237" t="s">
        <v>1</v>
      </c>
      <c r="F275" s="238" t="s">
        <v>374</v>
      </c>
      <c r="G275" s="236"/>
      <c r="H275" s="239">
        <v>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132</v>
      </c>
      <c r="AU275" s="245" t="s">
        <v>83</v>
      </c>
      <c r="AV275" s="13" t="s">
        <v>83</v>
      </c>
      <c r="AW275" s="13" t="s">
        <v>30</v>
      </c>
      <c r="AX275" s="13" t="s">
        <v>81</v>
      </c>
      <c r="AY275" s="245" t="s">
        <v>121</v>
      </c>
    </row>
    <row r="276" s="2" customFormat="1" ht="33" customHeight="1">
      <c r="A276" s="37"/>
      <c r="B276" s="38"/>
      <c r="C276" s="217" t="s">
        <v>380</v>
      </c>
      <c r="D276" s="217" t="s">
        <v>123</v>
      </c>
      <c r="E276" s="218" t="s">
        <v>363</v>
      </c>
      <c r="F276" s="219" t="s">
        <v>364</v>
      </c>
      <c r="G276" s="220" t="s">
        <v>251</v>
      </c>
      <c r="H276" s="221">
        <v>71</v>
      </c>
      <c r="I276" s="222"/>
      <c r="J276" s="223">
        <f>ROUND(I276*H276,2)</f>
        <v>0</v>
      </c>
      <c r="K276" s="219" t="s">
        <v>1</v>
      </c>
      <c r="L276" s="43"/>
      <c r="M276" s="224" t="s">
        <v>1</v>
      </c>
      <c r="N276" s="225" t="s">
        <v>38</v>
      </c>
      <c r="O276" s="90"/>
      <c r="P276" s="226">
        <f>O276*H276</f>
        <v>0</v>
      </c>
      <c r="Q276" s="226">
        <v>0.15540000000000001</v>
      </c>
      <c r="R276" s="226">
        <f>Q276*H276</f>
        <v>11.0334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128</v>
      </c>
      <c r="AT276" s="228" t="s">
        <v>123</v>
      </c>
      <c r="AU276" s="228" t="s">
        <v>83</v>
      </c>
      <c r="AY276" s="16" t="s">
        <v>121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81</v>
      </c>
      <c r="BK276" s="229">
        <f>ROUND(I276*H276,2)</f>
        <v>0</v>
      </c>
      <c r="BL276" s="16" t="s">
        <v>128</v>
      </c>
      <c r="BM276" s="228" t="s">
        <v>484</v>
      </c>
    </row>
    <row r="277" s="2" customFormat="1">
      <c r="A277" s="37"/>
      <c r="B277" s="38"/>
      <c r="C277" s="39"/>
      <c r="D277" s="230" t="s">
        <v>130</v>
      </c>
      <c r="E277" s="39"/>
      <c r="F277" s="231" t="s">
        <v>364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130</v>
      </c>
      <c r="AU277" s="16" t="s">
        <v>83</v>
      </c>
    </row>
    <row r="278" s="13" customFormat="1">
      <c r="A278" s="13"/>
      <c r="B278" s="235"/>
      <c r="C278" s="236"/>
      <c r="D278" s="230" t="s">
        <v>132</v>
      </c>
      <c r="E278" s="237" t="s">
        <v>1</v>
      </c>
      <c r="F278" s="238" t="s">
        <v>485</v>
      </c>
      <c r="G278" s="236"/>
      <c r="H278" s="239">
        <v>71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132</v>
      </c>
      <c r="AU278" s="245" t="s">
        <v>83</v>
      </c>
      <c r="AV278" s="13" t="s">
        <v>83</v>
      </c>
      <c r="AW278" s="13" t="s">
        <v>30</v>
      </c>
      <c r="AX278" s="13" t="s">
        <v>81</v>
      </c>
      <c r="AY278" s="245" t="s">
        <v>121</v>
      </c>
    </row>
    <row r="279" s="2" customFormat="1" ht="16.5" customHeight="1">
      <c r="A279" s="37"/>
      <c r="B279" s="38"/>
      <c r="C279" s="257" t="s">
        <v>384</v>
      </c>
      <c r="D279" s="257" t="s">
        <v>185</v>
      </c>
      <c r="E279" s="258" t="s">
        <v>367</v>
      </c>
      <c r="F279" s="259" t="s">
        <v>368</v>
      </c>
      <c r="G279" s="260" t="s">
        <v>251</v>
      </c>
      <c r="H279" s="261">
        <v>50</v>
      </c>
      <c r="I279" s="262"/>
      <c r="J279" s="263">
        <f>ROUND(I279*H279,2)</f>
        <v>0</v>
      </c>
      <c r="K279" s="259" t="s">
        <v>1</v>
      </c>
      <c r="L279" s="264"/>
      <c r="M279" s="265" t="s">
        <v>1</v>
      </c>
      <c r="N279" s="266" t="s">
        <v>38</v>
      </c>
      <c r="O279" s="90"/>
      <c r="P279" s="226">
        <f>O279*H279</f>
        <v>0</v>
      </c>
      <c r="Q279" s="226">
        <v>0.081000000000000003</v>
      </c>
      <c r="R279" s="226">
        <f>Q279*H279</f>
        <v>4.0499999999999998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173</v>
      </c>
      <c r="AT279" s="228" t="s">
        <v>185</v>
      </c>
      <c r="AU279" s="228" t="s">
        <v>83</v>
      </c>
      <c r="AY279" s="16" t="s">
        <v>121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81</v>
      </c>
      <c r="BK279" s="229">
        <f>ROUND(I279*H279,2)</f>
        <v>0</v>
      </c>
      <c r="BL279" s="16" t="s">
        <v>128</v>
      </c>
      <c r="BM279" s="228" t="s">
        <v>486</v>
      </c>
    </row>
    <row r="280" s="2" customFormat="1">
      <c r="A280" s="37"/>
      <c r="B280" s="38"/>
      <c r="C280" s="39"/>
      <c r="D280" s="230" t="s">
        <v>130</v>
      </c>
      <c r="E280" s="39"/>
      <c r="F280" s="231" t="s">
        <v>368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130</v>
      </c>
      <c r="AU280" s="16" t="s">
        <v>83</v>
      </c>
    </row>
    <row r="281" s="13" customFormat="1">
      <c r="A281" s="13"/>
      <c r="B281" s="235"/>
      <c r="C281" s="236"/>
      <c r="D281" s="230" t="s">
        <v>132</v>
      </c>
      <c r="E281" s="237" t="s">
        <v>1</v>
      </c>
      <c r="F281" s="238" t="s">
        <v>487</v>
      </c>
      <c r="G281" s="236"/>
      <c r="H281" s="239">
        <v>50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132</v>
      </c>
      <c r="AU281" s="245" t="s">
        <v>83</v>
      </c>
      <c r="AV281" s="13" t="s">
        <v>83</v>
      </c>
      <c r="AW281" s="13" t="s">
        <v>30</v>
      </c>
      <c r="AX281" s="13" t="s">
        <v>81</v>
      </c>
      <c r="AY281" s="245" t="s">
        <v>121</v>
      </c>
    </row>
    <row r="282" s="2" customFormat="1" ht="21.75" customHeight="1">
      <c r="A282" s="37"/>
      <c r="B282" s="38"/>
      <c r="C282" s="257" t="s">
        <v>391</v>
      </c>
      <c r="D282" s="257" t="s">
        <v>185</v>
      </c>
      <c r="E282" s="258" t="s">
        <v>488</v>
      </c>
      <c r="F282" s="259" t="s">
        <v>489</v>
      </c>
      <c r="G282" s="260" t="s">
        <v>251</v>
      </c>
      <c r="H282" s="261">
        <v>21</v>
      </c>
      <c r="I282" s="262"/>
      <c r="J282" s="263">
        <f>ROUND(I282*H282,2)</f>
        <v>0</v>
      </c>
      <c r="K282" s="259" t="s">
        <v>127</v>
      </c>
      <c r="L282" s="264"/>
      <c r="M282" s="265" t="s">
        <v>1</v>
      </c>
      <c r="N282" s="266" t="s">
        <v>38</v>
      </c>
      <c r="O282" s="90"/>
      <c r="P282" s="226">
        <f>O282*H282</f>
        <v>0</v>
      </c>
      <c r="Q282" s="226">
        <v>0.048399999999999999</v>
      </c>
      <c r="R282" s="226">
        <f>Q282*H282</f>
        <v>1.0164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173</v>
      </c>
      <c r="AT282" s="228" t="s">
        <v>185</v>
      </c>
      <c r="AU282" s="228" t="s">
        <v>83</v>
      </c>
      <c r="AY282" s="16" t="s">
        <v>121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81</v>
      </c>
      <c r="BK282" s="229">
        <f>ROUND(I282*H282,2)</f>
        <v>0</v>
      </c>
      <c r="BL282" s="16" t="s">
        <v>128</v>
      </c>
      <c r="BM282" s="228" t="s">
        <v>490</v>
      </c>
    </row>
    <row r="283" s="2" customFormat="1">
      <c r="A283" s="37"/>
      <c r="B283" s="38"/>
      <c r="C283" s="39"/>
      <c r="D283" s="230" t="s">
        <v>130</v>
      </c>
      <c r="E283" s="39"/>
      <c r="F283" s="231" t="s">
        <v>489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130</v>
      </c>
      <c r="AU283" s="16" t="s">
        <v>83</v>
      </c>
    </row>
    <row r="284" s="13" customFormat="1">
      <c r="A284" s="13"/>
      <c r="B284" s="235"/>
      <c r="C284" s="236"/>
      <c r="D284" s="230" t="s">
        <v>132</v>
      </c>
      <c r="E284" s="237" t="s">
        <v>1</v>
      </c>
      <c r="F284" s="238" t="s">
        <v>7</v>
      </c>
      <c r="G284" s="236"/>
      <c r="H284" s="239">
        <v>21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132</v>
      </c>
      <c r="AU284" s="245" t="s">
        <v>83</v>
      </c>
      <c r="AV284" s="13" t="s">
        <v>83</v>
      </c>
      <c r="AW284" s="13" t="s">
        <v>30</v>
      </c>
      <c r="AX284" s="13" t="s">
        <v>81</v>
      </c>
      <c r="AY284" s="245" t="s">
        <v>121</v>
      </c>
    </row>
    <row r="285" s="12" customFormat="1" ht="20.88" customHeight="1">
      <c r="A285" s="12"/>
      <c r="B285" s="201"/>
      <c r="C285" s="202"/>
      <c r="D285" s="203" t="s">
        <v>72</v>
      </c>
      <c r="E285" s="215" t="s">
        <v>389</v>
      </c>
      <c r="F285" s="215" t="s">
        <v>390</v>
      </c>
      <c r="G285" s="202"/>
      <c r="H285" s="202"/>
      <c r="I285" s="205"/>
      <c r="J285" s="216">
        <f>BK285</f>
        <v>0</v>
      </c>
      <c r="K285" s="202"/>
      <c r="L285" s="207"/>
      <c r="M285" s="208"/>
      <c r="N285" s="209"/>
      <c r="O285" s="209"/>
      <c r="P285" s="210">
        <f>SUM(P286:P287)</f>
        <v>0</v>
      </c>
      <c r="Q285" s="209"/>
      <c r="R285" s="210">
        <f>SUM(R286:R287)</f>
        <v>0</v>
      </c>
      <c r="S285" s="209"/>
      <c r="T285" s="211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81</v>
      </c>
      <c r="AT285" s="213" t="s">
        <v>72</v>
      </c>
      <c r="AU285" s="213" t="s">
        <v>83</v>
      </c>
      <c r="AY285" s="212" t="s">
        <v>121</v>
      </c>
      <c r="BK285" s="214">
        <f>SUM(BK286:BK287)</f>
        <v>0</v>
      </c>
    </row>
    <row r="286" s="2" customFormat="1" ht="33" customHeight="1">
      <c r="A286" s="37"/>
      <c r="B286" s="38"/>
      <c r="C286" s="217" t="s">
        <v>491</v>
      </c>
      <c r="D286" s="217" t="s">
        <v>123</v>
      </c>
      <c r="E286" s="218" t="s">
        <v>392</v>
      </c>
      <c r="F286" s="219" t="s">
        <v>393</v>
      </c>
      <c r="G286" s="220" t="s">
        <v>188</v>
      </c>
      <c r="H286" s="221">
        <v>1122.3389999999999</v>
      </c>
      <c r="I286" s="222"/>
      <c r="J286" s="223">
        <f>ROUND(I286*H286,2)</f>
        <v>0</v>
      </c>
      <c r="K286" s="219" t="s">
        <v>127</v>
      </c>
      <c r="L286" s="43"/>
      <c r="M286" s="224" t="s">
        <v>1</v>
      </c>
      <c r="N286" s="225" t="s">
        <v>38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128</v>
      </c>
      <c r="AT286" s="228" t="s">
        <v>123</v>
      </c>
      <c r="AU286" s="228" t="s">
        <v>142</v>
      </c>
      <c r="AY286" s="16" t="s">
        <v>121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81</v>
      </c>
      <c r="BK286" s="229">
        <f>ROUND(I286*H286,2)</f>
        <v>0</v>
      </c>
      <c r="BL286" s="16" t="s">
        <v>128</v>
      </c>
      <c r="BM286" s="228" t="s">
        <v>492</v>
      </c>
    </row>
    <row r="287" s="2" customFormat="1">
      <c r="A287" s="37"/>
      <c r="B287" s="38"/>
      <c r="C287" s="39"/>
      <c r="D287" s="230" t="s">
        <v>130</v>
      </c>
      <c r="E287" s="39"/>
      <c r="F287" s="231" t="s">
        <v>395</v>
      </c>
      <c r="G287" s="39"/>
      <c r="H287" s="39"/>
      <c r="I287" s="232"/>
      <c r="J287" s="39"/>
      <c r="K287" s="39"/>
      <c r="L287" s="43"/>
      <c r="M287" s="267"/>
      <c r="N287" s="268"/>
      <c r="O287" s="269"/>
      <c r="P287" s="269"/>
      <c r="Q287" s="269"/>
      <c r="R287" s="269"/>
      <c r="S287" s="269"/>
      <c r="T287" s="270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142</v>
      </c>
    </row>
    <row r="288" s="2" customFormat="1" ht="6.96" customHeight="1">
      <c r="A288" s="37"/>
      <c r="B288" s="65"/>
      <c r="C288" s="66"/>
      <c r="D288" s="66"/>
      <c r="E288" s="66"/>
      <c r="F288" s="66"/>
      <c r="G288" s="66"/>
      <c r="H288" s="66"/>
      <c r="I288" s="66"/>
      <c r="J288" s="66"/>
      <c r="K288" s="66"/>
      <c r="L288" s="43"/>
      <c r="M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</row>
  </sheetData>
  <sheetProtection sheet="1" autoFilter="0" formatColumns="0" formatRows="0" objects="1" scenarios="1" spinCount="100000" saltValue="hDRJkVN3lrlB+8g3ghr+kdsBF7V58+FCG/rPIwyOwi8JwfHjqi8Tfq+cddPLwRpU6O7VldKJo6SuUkQxDRy8gA==" hashValue="kM9kCmU/xnxMV33V1BsxvKdYHvlG+2ebv/qOgp+c23zxUu43/aPdefRi8cEiI2iCaK6f3l+ax9S+LzI89twFYw==" algorithmName="SHA-512" password="CC35"/>
  <autoFilter ref="C124:K28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Výstavba komunikací - polní cesta VC3, lokalita Na Strouze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10. 9. 2024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ROUND((SUM(BE119:BE161)),  2)</f>
        <v>0</v>
      </c>
      <c r="G33" s="37"/>
      <c r="H33" s="37"/>
      <c r="I33" s="154">
        <v>0.20999999999999999</v>
      </c>
      <c r="J33" s="153">
        <f>ROUND(((SUM(BE119:BE161))*I33),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ROUND((SUM(BF119:BF161)),  2)</f>
        <v>0</v>
      </c>
      <c r="G34" s="37"/>
      <c r="H34" s="37"/>
      <c r="I34" s="154">
        <v>0.14999999999999999</v>
      </c>
      <c r="J34" s="153">
        <f>ROUND(((SUM(BF119:BF161))*I34),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ROUND((SUM(BG119:BG161)),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ROUND((SUM(BH119:BH161)),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ROUND((SUM(BI119:BI161)),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Výstavba komunikací - polní cesta VC3, lokalita Na Strouze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10. 9. 2024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494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495</v>
      </c>
      <c r="E98" s="181"/>
      <c r="F98" s="181"/>
      <c r="G98" s="181"/>
      <c r="H98" s="181"/>
      <c r="I98" s="181"/>
      <c r="J98" s="182">
        <f>J154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4"/>
      <c r="C99" s="185"/>
      <c r="D99" s="186" t="s">
        <v>496</v>
      </c>
      <c r="E99" s="187"/>
      <c r="F99" s="187"/>
      <c r="G99" s="187"/>
      <c r="H99" s="187"/>
      <c r="I99" s="187"/>
      <c r="J99" s="188">
        <f>J155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Výstavba komunikací - polní cesta VC3, lokalita Na Strouze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001 - Vedlejší rozpočtové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10. 9. 2024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107</v>
      </c>
      <c r="D118" s="193" t="s">
        <v>58</v>
      </c>
      <c r="E118" s="193" t="s">
        <v>54</v>
      </c>
      <c r="F118" s="193" t="s">
        <v>55</v>
      </c>
      <c r="G118" s="193" t="s">
        <v>108</v>
      </c>
      <c r="H118" s="193" t="s">
        <v>109</v>
      </c>
      <c r="I118" s="193" t="s">
        <v>110</v>
      </c>
      <c r="J118" s="193" t="s">
        <v>95</v>
      </c>
      <c r="K118" s="194" t="s">
        <v>111</v>
      </c>
      <c r="L118" s="195"/>
      <c r="M118" s="99" t="s">
        <v>1</v>
      </c>
      <c r="N118" s="100" t="s">
        <v>37</v>
      </c>
      <c r="O118" s="100" t="s">
        <v>112</v>
      </c>
      <c r="P118" s="100" t="s">
        <v>113</v>
      </c>
      <c r="Q118" s="100" t="s">
        <v>114</v>
      </c>
      <c r="R118" s="100" t="s">
        <v>115</v>
      </c>
      <c r="S118" s="100" t="s">
        <v>116</v>
      </c>
      <c r="T118" s="101" t="s">
        <v>117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118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P120+P154</f>
        <v>0</v>
      </c>
      <c r="Q119" s="103"/>
      <c r="R119" s="198">
        <f>R120+R154</f>
        <v>0</v>
      </c>
      <c r="S119" s="103"/>
      <c r="T119" s="199">
        <f>T120+T154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72</v>
      </c>
      <c r="AU119" s="16" t="s">
        <v>97</v>
      </c>
      <c r="BK119" s="200">
        <f>BK120+BK154</f>
        <v>0</v>
      </c>
    </row>
    <row r="120" s="12" customFormat="1" ht="25.92" customHeight="1">
      <c r="A120" s="12"/>
      <c r="B120" s="201"/>
      <c r="C120" s="202"/>
      <c r="D120" s="203" t="s">
        <v>72</v>
      </c>
      <c r="E120" s="204" t="s">
        <v>497</v>
      </c>
      <c r="F120" s="204" t="s">
        <v>498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SUM(P121:P153)</f>
        <v>0</v>
      </c>
      <c r="Q120" s="209"/>
      <c r="R120" s="210">
        <f>SUM(R121:R153)</f>
        <v>0</v>
      </c>
      <c r="S120" s="209"/>
      <c r="T120" s="211">
        <f>SUM(T121:T153)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128</v>
      </c>
      <c r="AT120" s="213" t="s">
        <v>72</v>
      </c>
      <c r="AU120" s="213" t="s">
        <v>73</v>
      </c>
      <c r="AY120" s="212" t="s">
        <v>121</v>
      </c>
      <c r="BK120" s="214">
        <f>SUM(BK121:BK153)</f>
        <v>0</v>
      </c>
    </row>
    <row r="121" s="2" customFormat="1" ht="16.5" customHeight="1">
      <c r="A121" s="37"/>
      <c r="B121" s="38"/>
      <c r="C121" s="217" t="s">
        <v>81</v>
      </c>
      <c r="D121" s="217" t="s">
        <v>123</v>
      </c>
      <c r="E121" s="218" t="s">
        <v>499</v>
      </c>
      <c r="F121" s="219" t="s">
        <v>500</v>
      </c>
      <c r="G121" s="220" t="s">
        <v>501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38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502</v>
      </c>
      <c r="AT121" s="228" t="s">
        <v>123</v>
      </c>
      <c r="AU121" s="228" t="s">
        <v>81</v>
      </c>
      <c r="AY121" s="16" t="s">
        <v>121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81</v>
      </c>
      <c r="BK121" s="229">
        <f>ROUND(I121*H121,2)</f>
        <v>0</v>
      </c>
      <c r="BL121" s="16" t="s">
        <v>502</v>
      </c>
      <c r="BM121" s="228" t="s">
        <v>503</v>
      </c>
    </row>
    <row r="122" s="2" customFormat="1">
      <c r="A122" s="37"/>
      <c r="B122" s="38"/>
      <c r="C122" s="39"/>
      <c r="D122" s="230" t="s">
        <v>130</v>
      </c>
      <c r="E122" s="39"/>
      <c r="F122" s="231" t="s">
        <v>500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130</v>
      </c>
      <c r="AU122" s="16" t="s">
        <v>81</v>
      </c>
    </row>
    <row r="123" s="13" customFormat="1">
      <c r="A123" s="13"/>
      <c r="B123" s="235"/>
      <c r="C123" s="236"/>
      <c r="D123" s="230" t="s">
        <v>132</v>
      </c>
      <c r="E123" s="237" t="s">
        <v>1</v>
      </c>
      <c r="F123" s="238" t="s">
        <v>81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132</v>
      </c>
      <c r="AU123" s="245" t="s">
        <v>81</v>
      </c>
      <c r="AV123" s="13" t="s">
        <v>83</v>
      </c>
      <c r="AW123" s="13" t="s">
        <v>30</v>
      </c>
      <c r="AX123" s="13" t="s">
        <v>81</v>
      </c>
      <c r="AY123" s="245" t="s">
        <v>121</v>
      </c>
    </row>
    <row r="124" s="2" customFormat="1" ht="16.5" customHeight="1">
      <c r="A124" s="37"/>
      <c r="B124" s="38"/>
      <c r="C124" s="217" t="s">
        <v>83</v>
      </c>
      <c r="D124" s="217" t="s">
        <v>123</v>
      </c>
      <c r="E124" s="218" t="s">
        <v>504</v>
      </c>
      <c r="F124" s="219" t="s">
        <v>505</v>
      </c>
      <c r="G124" s="220" t="s">
        <v>501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502</v>
      </c>
      <c r="AT124" s="228" t="s">
        <v>123</v>
      </c>
      <c r="AU124" s="228" t="s">
        <v>81</v>
      </c>
      <c r="AY124" s="16" t="s">
        <v>121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502</v>
      </c>
      <c r="BM124" s="228" t="s">
        <v>506</v>
      </c>
    </row>
    <row r="125" s="2" customFormat="1">
      <c r="A125" s="37"/>
      <c r="B125" s="38"/>
      <c r="C125" s="39"/>
      <c r="D125" s="230" t="s">
        <v>130</v>
      </c>
      <c r="E125" s="39"/>
      <c r="F125" s="231" t="s">
        <v>505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81</v>
      </c>
    </row>
    <row r="126" s="13" customFormat="1">
      <c r="A126" s="13"/>
      <c r="B126" s="235"/>
      <c r="C126" s="236"/>
      <c r="D126" s="230" t="s">
        <v>132</v>
      </c>
      <c r="E126" s="237" t="s">
        <v>1</v>
      </c>
      <c r="F126" s="238" t="s">
        <v>81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132</v>
      </c>
      <c r="AU126" s="245" t="s">
        <v>81</v>
      </c>
      <c r="AV126" s="13" t="s">
        <v>83</v>
      </c>
      <c r="AW126" s="13" t="s">
        <v>30</v>
      </c>
      <c r="AX126" s="13" t="s">
        <v>81</v>
      </c>
      <c r="AY126" s="245" t="s">
        <v>121</v>
      </c>
    </row>
    <row r="127" s="2" customFormat="1" ht="16.5" customHeight="1">
      <c r="A127" s="37"/>
      <c r="B127" s="38"/>
      <c r="C127" s="217" t="s">
        <v>142</v>
      </c>
      <c r="D127" s="217" t="s">
        <v>123</v>
      </c>
      <c r="E127" s="218" t="s">
        <v>507</v>
      </c>
      <c r="F127" s="219" t="s">
        <v>508</v>
      </c>
      <c r="G127" s="220" t="s">
        <v>501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502</v>
      </c>
      <c r="AT127" s="228" t="s">
        <v>123</v>
      </c>
      <c r="AU127" s="228" t="s">
        <v>81</v>
      </c>
      <c r="AY127" s="16" t="s">
        <v>121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502</v>
      </c>
      <c r="BM127" s="228" t="s">
        <v>509</v>
      </c>
    </row>
    <row r="128" s="2" customFormat="1">
      <c r="A128" s="37"/>
      <c r="B128" s="38"/>
      <c r="C128" s="39"/>
      <c r="D128" s="230" t="s">
        <v>130</v>
      </c>
      <c r="E128" s="39"/>
      <c r="F128" s="231" t="s">
        <v>508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81</v>
      </c>
    </row>
    <row r="129" s="13" customFormat="1">
      <c r="A129" s="13"/>
      <c r="B129" s="235"/>
      <c r="C129" s="236"/>
      <c r="D129" s="230" t="s">
        <v>132</v>
      </c>
      <c r="E129" s="237" t="s">
        <v>1</v>
      </c>
      <c r="F129" s="238" t="s">
        <v>81</v>
      </c>
      <c r="G129" s="236"/>
      <c r="H129" s="239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132</v>
      </c>
      <c r="AU129" s="245" t="s">
        <v>81</v>
      </c>
      <c r="AV129" s="13" t="s">
        <v>83</v>
      </c>
      <c r="AW129" s="13" t="s">
        <v>30</v>
      </c>
      <c r="AX129" s="13" t="s">
        <v>81</v>
      </c>
      <c r="AY129" s="245" t="s">
        <v>121</v>
      </c>
    </row>
    <row r="130" s="2" customFormat="1" ht="16.5" customHeight="1">
      <c r="A130" s="37"/>
      <c r="B130" s="38"/>
      <c r="C130" s="217" t="s">
        <v>128</v>
      </c>
      <c r="D130" s="217" t="s">
        <v>123</v>
      </c>
      <c r="E130" s="218" t="s">
        <v>510</v>
      </c>
      <c r="F130" s="219" t="s">
        <v>511</v>
      </c>
      <c r="G130" s="220" t="s">
        <v>1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502</v>
      </c>
      <c r="AT130" s="228" t="s">
        <v>123</v>
      </c>
      <c r="AU130" s="228" t="s">
        <v>81</v>
      </c>
      <c r="AY130" s="16" t="s">
        <v>121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502</v>
      </c>
      <c r="BM130" s="228" t="s">
        <v>512</v>
      </c>
    </row>
    <row r="131" s="2" customFormat="1">
      <c r="A131" s="37"/>
      <c r="B131" s="38"/>
      <c r="C131" s="39"/>
      <c r="D131" s="230" t="s">
        <v>130</v>
      </c>
      <c r="E131" s="39"/>
      <c r="F131" s="231" t="s">
        <v>511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81</v>
      </c>
    </row>
    <row r="132" s="13" customFormat="1">
      <c r="A132" s="13"/>
      <c r="B132" s="235"/>
      <c r="C132" s="236"/>
      <c r="D132" s="230" t="s">
        <v>132</v>
      </c>
      <c r="E132" s="237" t="s">
        <v>1</v>
      </c>
      <c r="F132" s="238" t="s">
        <v>81</v>
      </c>
      <c r="G132" s="236"/>
      <c r="H132" s="239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132</v>
      </c>
      <c r="AU132" s="245" t="s">
        <v>81</v>
      </c>
      <c r="AV132" s="13" t="s">
        <v>83</v>
      </c>
      <c r="AW132" s="13" t="s">
        <v>30</v>
      </c>
      <c r="AX132" s="13" t="s">
        <v>81</v>
      </c>
      <c r="AY132" s="245" t="s">
        <v>121</v>
      </c>
    </row>
    <row r="133" s="2" customFormat="1" ht="16.5" customHeight="1">
      <c r="A133" s="37"/>
      <c r="B133" s="38"/>
      <c r="C133" s="217" t="s">
        <v>153</v>
      </c>
      <c r="D133" s="217" t="s">
        <v>123</v>
      </c>
      <c r="E133" s="218" t="s">
        <v>513</v>
      </c>
      <c r="F133" s="219" t="s">
        <v>514</v>
      </c>
      <c r="G133" s="220" t="s">
        <v>1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502</v>
      </c>
      <c r="AT133" s="228" t="s">
        <v>123</v>
      </c>
      <c r="AU133" s="228" t="s">
        <v>81</v>
      </c>
      <c r="AY133" s="16" t="s">
        <v>121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502</v>
      </c>
      <c r="BM133" s="228" t="s">
        <v>515</v>
      </c>
    </row>
    <row r="134" s="2" customFormat="1">
      <c r="A134" s="37"/>
      <c r="B134" s="38"/>
      <c r="C134" s="39"/>
      <c r="D134" s="230" t="s">
        <v>130</v>
      </c>
      <c r="E134" s="39"/>
      <c r="F134" s="231" t="s">
        <v>514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81</v>
      </c>
    </row>
    <row r="135" s="13" customFormat="1">
      <c r="A135" s="13"/>
      <c r="B135" s="235"/>
      <c r="C135" s="236"/>
      <c r="D135" s="230" t="s">
        <v>132</v>
      </c>
      <c r="E135" s="237" t="s">
        <v>1</v>
      </c>
      <c r="F135" s="238" t="s">
        <v>81</v>
      </c>
      <c r="G135" s="236"/>
      <c r="H135" s="239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132</v>
      </c>
      <c r="AU135" s="245" t="s">
        <v>81</v>
      </c>
      <c r="AV135" s="13" t="s">
        <v>83</v>
      </c>
      <c r="AW135" s="13" t="s">
        <v>30</v>
      </c>
      <c r="AX135" s="13" t="s">
        <v>81</v>
      </c>
      <c r="AY135" s="245" t="s">
        <v>121</v>
      </c>
    </row>
    <row r="136" s="2" customFormat="1" ht="16.5" customHeight="1">
      <c r="A136" s="37"/>
      <c r="B136" s="38"/>
      <c r="C136" s="217" t="s">
        <v>160</v>
      </c>
      <c r="D136" s="217" t="s">
        <v>123</v>
      </c>
      <c r="E136" s="218" t="s">
        <v>516</v>
      </c>
      <c r="F136" s="219" t="s">
        <v>517</v>
      </c>
      <c r="G136" s="220" t="s">
        <v>501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502</v>
      </c>
      <c r="AT136" s="228" t="s">
        <v>123</v>
      </c>
      <c r="AU136" s="228" t="s">
        <v>81</v>
      </c>
      <c r="AY136" s="16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502</v>
      </c>
      <c r="BM136" s="228" t="s">
        <v>518</v>
      </c>
    </row>
    <row r="137" s="2" customFormat="1">
      <c r="A137" s="37"/>
      <c r="B137" s="38"/>
      <c r="C137" s="39"/>
      <c r="D137" s="230" t="s">
        <v>130</v>
      </c>
      <c r="E137" s="39"/>
      <c r="F137" s="231" t="s">
        <v>517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81</v>
      </c>
    </row>
    <row r="138" s="13" customFormat="1">
      <c r="A138" s="13"/>
      <c r="B138" s="235"/>
      <c r="C138" s="236"/>
      <c r="D138" s="230" t="s">
        <v>132</v>
      </c>
      <c r="E138" s="237" t="s">
        <v>1</v>
      </c>
      <c r="F138" s="238" t="s">
        <v>81</v>
      </c>
      <c r="G138" s="236"/>
      <c r="H138" s="239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132</v>
      </c>
      <c r="AU138" s="245" t="s">
        <v>81</v>
      </c>
      <c r="AV138" s="13" t="s">
        <v>83</v>
      </c>
      <c r="AW138" s="13" t="s">
        <v>30</v>
      </c>
      <c r="AX138" s="13" t="s">
        <v>81</v>
      </c>
      <c r="AY138" s="245" t="s">
        <v>121</v>
      </c>
    </row>
    <row r="139" s="2" customFormat="1" ht="16.5" customHeight="1">
      <c r="A139" s="37"/>
      <c r="B139" s="38"/>
      <c r="C139" s="217" t="s">
        <v>167</v>
      </c>
      <c r="D139" s="217" t="s">
        <v>123</v>
      </c>
      <c r="E139" s="218" t="s">
        <v>519</v>
      </c>
      <c r="F139" s="219" t="s">
        <v>520</v>
      </c>
      <c r="G139" s="220" t="s">
        <v>501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502</v>
      </c>
      <c r="AT139" s="228" t="s">
        <v>123</v>
      </c>
      <c r="AU139" s="228" t="s">
        <v>81</v>
      </c>
      <c r="AY139" s="16" t="s">
        <v>121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502</v>
      </c>
      <c r="BM139" s="228" t="s">
        <v>521</v>
      </c>
    </row>
    <row r="140" s="2" customFormat="1">
      <c r="A140" s="37"/>
      <c r="B140" s="38"/>
      <c r="C140" s="39"/>
      <c r="D140" s="230" t="s">
        <v>130</v>
      </c>
      <c r="E140" s="39"/>
      <c r="F140" s="231" t="s">
        <v>520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81</v>
      </c>
    </row>
    <row r="141" s="13" customFormat="1">
      <c r="A141" s="13"/>
      <c r="B141" s="235"/>
      <c r="C141" s="236"/>
      <c r="D141" s="230" t="s">
        <v>132</v>
      </c>
      <c r="E141" s="237" t="s">
        <v>1</v>
      </c>
      <c r="F141" s="238" t="s">
        <v>81</v>
      </c>
      <c r="G141" s="236"/>
      <c r="H141" s="239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132</v>
      </c>
      <c r="AU141" s="245" t="s">
        <v>81</v>
      </c>
      <c r="AV141" s="13" t="s">
        <v>83</v>
      </c>
      <c r="AW141" s="13" t="s">
        <v>30</v>
      </c>
      <c r="AX141" s="13" t="s">
        <v>81</v>
      </c>
      <c r="AY141" s="245" t="s">
        <v>121</v>
      </c>
    </row>
    <row r="142" s="2" customFormat="1" ht="16.5" customHeight="1">
      <c r="A142" s="37"/>
      <c r="B142" s="38"/>
      <c r="C142" s="217" t="s">
        <v>173</v>
      </c>
      <c r="D142" s="217" t="s">
        <v>123</v>
      </c>
      <c r="E142" s="218" t="s">
        <v>522</v>
      </c>
      <c r="F142" s="219" t="s">
        <v>523</v>
      </c>
      <c r="G142" s="220" t="s">
        <v>501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502</v>
      </c>
      <c r="AT142" s="228" t="s">
        <v>123</v>
      </c>
      <c r="AU142" s="228" t="s">
        <v>81</v>
      </c>
      <c r="AY142" s="16" t="s">
        <v>121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502</v>
      </c>
      <c r="BM142" s="228" t="s">
        <v>524</v>
      </c>
    </row>
    <row r="143" s="2" customFormat="1">
      <c r="A143" s="37"/>
      <c r="B143" s="38"/>
      <c r="C143" s="39"/>
      <c r="D143" s="230" t="s">
        <v>130</v>
      </c>
      <c r="E143" s="39"/>
      <c r="F143" s="231" t="s">
        <v>523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81</v>
      </c>
    </row>
    <row r="144" s="13" customFormat="1">
      <c r="A144" s="13"/>
      <c r="B144" s="235"/>
      <c r="C144" s="236"/>
      <c r="D144" s="230" t="s">
        <v>132</v>
      </c>
      <c r="E144" s="237" t="s">
        <v>1</v>
      </c>
      <c r="F144" s="238" t="s">
        <v>81</v>
      </c>
      <c r="G144" s="236"/>
      <c r="H144" s="239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132</v>
      </c>
      <c r="AU144" s="245" t="s">
        <v>81</v>
      </c>
      <c r="AV144" s="13" t="s">
        <v>83</v>
      </c>
      <c r="AW144" s="13" t="s">
        <v>30</v>
      </c>
      <c r="AX144" s="13" t="s">
        <v>81</v>
      </c>
      <c r="AY144" s="245" t="s">
        <v>121</v>
      </c>
    </row>
    <row r="145" s="2" customFormat="1" ht="16.5" customHeight="1">
      <c r="A145" s="37"/>
      <c r="B145" s="38"/>
      <c r="C145" s="217" t="s">
        <v>179</v>
      </c>
      <c r="D145" s="217" t="s">
        <v>123</v>
      </c>
      <c r="E145" s="218" t="s">
        <v>525</v>
      </c>
      <c r="F145" s="219" t="s">
        <v>526</v>
      </c>
      <c r="G145" s="220" t="s">
        <v>501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502</v>
      </c>
      <c r="AT145" s="228" t="s">
        <v>123</v>
      </c>
      <c r="AU145" s="228" t="s">
        <v>81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502</v>
      </c>
      <c r="BM145" s="228" t="s">
        <v>527</v>
      </c>
    </row>
    <row r="146" s="2" customFormat="1">
      <c r="A146" s="37"/>
      <c r="B146" s="38"/>
      <c r="C146" s="39"/>
      <c r="D146" s="230" t="s">
        <v>130</v>
      </c>
      <c r="E146" s="39"/>
      <c r="F146" s="231" t="s">
        <v>526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81</v>
      </c>
    </row>
    <row r="147" s="13" customFormat="1">
      <c r="A147" s="13"/>
      <c r="B147" s="235"/>
      <c r="C147" s="236"/>
      <c r="D147" s="230" t="s">
        <v>132</v>
      </c>
      <c r="E147" s="237" t="s">
        <v>1</v>
      </c>
      <c r="F147" s="238" t="s">
        <v>81</v>
      </c>
      <c r="G147" s="236"/>
      <c r="H147" s="239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132</v>
      </c>
      <c r="AU147" s="245" t="s">
        <v>81</v>
      </c>
      <c r="AV147" s="13" t="s">
        <v>83</v>
      </c>
      <c r="AW147" s="13" t="s">
        <v>30</v>
      </c>
      <c r="AX147" s="13" t="s">
        <v>81</v>
      </c>
      <c r="AY147" s="245" t="s">
        <v>121</v>
      </c>
    </row>
    <row r="148" s="2" customFormat="1" ht="16.5" customHeight="1">
      <c r="A148" s="37"/>
      <c r="B148" s="38"/>
      <c r="C148" s="217" t="s">
        <v>184</v>
      </c>
      <c r="D148" s="217" t="s">
        <v>123</v>
      </c>
      <c r="E148" s="218" t="s">
        <v>528</v>
      </c>
      <c r="F148" s="219" t="s">
        <v>529</v>
      </c>
      <c r="G148" s="220" t="s">
        <v>340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502</v>
      </c>
      <c r="AT148" s="228" t="s">
        <v>123</v>
      </c>
      <c r="AU148" s="228" t="s">
        <v>81</v>
      </c>
      <c r="AY148" s="16" t="s">
        <v>121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502</v>
      </c>
      <c r="BM148" s="228" t="s">
        <v>530</v>
      </c>
    </row>
    <row r="149" s="2" customFormat="1">
      <c r="A149" s="37"/>
      <c r="B149" s="38"/>
      <c r="C149" s="39"/>
      <c r="D149" s="230" t="s">
        <v>130</v>
      </c>
      <c r="E149" s="39"/>
      <c r="F149" s="231" t="s">
        <v>529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81</v>
      </c>
    </row>
    <row r="150" s="13" customFormat="1">
      <c r="A150" s="13"/>
      <c r="B150" s="235"/>
      <c r="C150" s="236"/>
      <c r="D150" s="230" t="s">
        <v>132</v>
      </c>
      <c r="E150" s="237" t="s">
        <v>1</v>
      </c>
      <c r="F150" s="238" t="s">
        <v>531</v>
      </c>
      <c r="G150" s="236"/>
      <c r="H150" s="239">
        <v>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132</v>
      </c>
      <c r="AU150" s="245" t="s">
        <v>81</v>
      </c>
      <c r="AV150" s="13" t="s">
        <v>83</v>
      </c>
      <c r="AW150" s="13" t="s">
        <v>30</v>
      </c>
      <c r="AX150" s="13" t="s">
        <v>81</v>
      </c>
      <c r="AY150" s="245" t="s">
        <v>121</v>
      </c>
    </row>
    <row r="151" s="2" customFormat="1" ht="16.5" customHeight="1">
      <c r="A151" s="37"/>
      <c r="B151" s="38"/>
      <c r="C151" s="217" t="s">
        <v>191</v>
      </c>
      <c r="D151" s="217" t="s">
        <v>123</v>
      </c>
      <c r="E151" s="218" t="s">
        <v>532</v>
      </c>
      <c r="F151" s="219" t="s">
        <v>529</v>
      </c>
      <c r="G151" s="220" t="s">
        <v>340</v>
      </c>
      <c r="H151" s="221">
        <v>1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502</v>
      </c>
      <c r="AT151" s="228" t="s">
        <v>123</v>
      </c>
      <c r="AU151" s="228" t="s">
        <v>81</v>
      </c>
      <c r="AY151" s="16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502</v>
      </c>
      <c r="BM151" s="228" t="s">
        <v>533</v>
      </c>
    </row>
    <row r="152" s="2" customFormat="1">
      <c r="A152" s="37"/>
      <c r="B152" s="38"/>
      <c r="C152" s="39"/>
      <c r="D152" s="230" t="s">
        <v>130</v>
      </c>
      <c r="E152" s="39"/>
      <c r="F152" s="231" t="s">
        <v>529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81</v>
      </c>
    </row>
    <row r="153" s="13" customFormat="1">
      <c r="A153" s="13"/>
      <c r="B153" s="235"/>
      <c r="C153" s="236"/>
      <c r="D153" s="230" t="s">
        <v>132</v>
      </c>
      <c r="E153" s="237" t="s">
        <v>1</v>
      </c>
      <c r="F153" s="238" t="s">
        <v>534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132</v>
      </c>
      <c r="AU153" s="245" t="s">
        <v>81</v>
      </c>
      <c r="AV153" s="13" t="s">
        <v>83</v>
      </c>
      <c r="AW153" s="13" t="s">
        <v>30</v>
      </c>
      <c r="AX153" s="13" t="s">
        <v>81</v>
      </c>
      <c r="AY153" s="245" t="s">
        <v>121</v>
      </c>
    </row>
    <row r="154" s="12" customFormat="1" ht="25.92" customHeight="1">
      <c r="A154" s="12"/>
      <c r="B154" s="201"/>
      <c r="C154" s="202"/>
      <c r="D154" s="203" t="s">
        <v>72</v>
      </c>
      <c r="E154" s="204" t="s">
        <v>535</v>
      </c>
      <c r="F154" s="204" t="s">
        <v>88</v>
      </c>
      <c r="G154" s="202"/>
      <c r="H154" s="202"/>
      <c r="I154" s="205"/>
      <c r="J154" s="206">
        <f>BK154</f>
        <v>0</v>
      </c>
      <c r="K154" s="202"/>
      <c r="L154" s="207"/>
      <c r="M154" s="208"/>
      <c r="N154" s="209"/>
      <c r="O154" s="209"/>
      <c r="P154" s="210">
        <f>P155</f>
        <v>0</v>
      </c>
      <c r="Q154" s="209"/>
      <c r="R154" s="210">
        <f>R155</f>
        <v>0</v>
      </c>
      <c r="S154" s="209"/>
      <c r="T154" s="211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153</v>
      </c>
      <c r="AT154" s="213" t="s">
        <v>72</v>
      </c>
      <c r="AU154" s="213" t="s">
        <v>73</v>
      </c>
      <c r="AY154" s="212" t="s">
        <v>121</v>
      </c>
      <c r="BK154" s="214">
        <f>BK155</f>
        <v>0</v>
      </c>
    </row>
    <row r="155" s="12" customFormat="1" ht="22.8" customHeight="1">
      <c r="A155" s="12"/>
      <c r="B155" s="201"/>
      <c r="C155" s="202"/>
      <c r="D155" s="203" t="s">
        <v>72</v>
      </c>
      <c r="E155" s="215" t="s">
        <v>536</v>
      </c>
      <c r="F155" s="215" t="s">
        <v>537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SUM(P156:P161)</f>
        <v>0</v>
      </c>
      <c r="Q155" s="209"/>
      <c r="R155" s="210">
        <f>SUM(R156:R161)</f>
        <v>0</v>
      </c>
      <c r="S155" s="209"/>
      <c r="T155" s="211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153</v>
      </c>
      <c r="AT155" s="213" t="s">
        <v>72</v>
      </c>
      <c r="AU155" s="213" t="s">
        <v>81</v>
      </c>
      <c r="AY155" s="212" t="s">
        <v>121</v>
      </c>
      <c r="BK155" s="214">
        <f>SUM(BK156:BK161)</f>
        <v>0</v>
      </c>
    </row>
    <row r="156" s="2" customFormat="1" ht="21.75" customHeight="1">
      <c r="A156" s="37"/>
      <c r="B156" s="38"/>
      <c r="C156" s="217" t="s">
        <v>196</v>
      </c>
      <c r="D156" s="217" t="s">
        <v>123</v>
      </c>
      <c r="E156" s="218" t="s">
        <v>538</v>
      </c>
      <c r="F156" s="219" t="s">
        <v>539</v>
      </c>
      <c r="G156" s="220" t="s">
        <v>501</v>
      </c>
      <c r="H156" s="221">
        <v>1</v>
      </c>
      <c r="I156" s="222"/>
      <c r="J156" s="223">
        <f>ROUND(I156*H156,2)</f>
        <v>0</v>
      </c>
      <c r="K156" s="219" t="s">
        <v>127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502</v>
      </c>
      <c r="AT156" s="228" t="s">
        <v>123</v>
      </c>
      <c r="AU156" s="228" t="s">
        <v>83</v>
      </c>
      <c r="AY156" s="16" t="s">
        <v>121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502</v>
      </c>
      <c r="BM156" s="228" t="s">
        <v>540</v>
      </c>
    </row>
    <row r="157" s="2" customFormat="1">
      <c r="A157" s="37"/>
      <c r="B157" s="38"/>
      <c r="C157" s="39"/>
      <c r="D157" s="230" t="s">
        <v>130</v>
      </c>
      <c r="E157" s="39"/>
      <c r="F157" s="231" t="s">
        <v>537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130</v>
      </c>
      <c r="AU157" s="16" t="s">
        <v>83</v>
      </c>
    </row>
    <row r="158" s="13" customFormat="1">
      <c r="A158" s="13"/>
      <c r="B158" s="235"/>
      <c r="C158" s="236"/>
      <c r="D158" s="230" t="s">
        <v>132</v>
      </c>
      <c r="E158" s="237" t="s">
        <v>1</v>
      </c>
      <c r="F158" s="238" t="s">
        <v>81</v>
      </c>
      <c r="G158" s="236"/>
      <c r="H158" s="239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132</v>
      </c>
      <c r="AU158" s="245" t="s">
        <v>83</v>
      </c>
      <c r="AV158" s="13" t="s">
        <v>83</v>
      </c>
      <c r="AW158" s="13" t="s">
        <v>30</v>
      </c>
      <c r="AX158" s="13" t="s">
        <v>81</v>
      </c>
      <c r="AY158" s="245" t="s">
        <v>121</v>
      </c>
    </row>
    <row r="159" s="2" customFormat="1" ht="16.5" customHeight="1">
      <c r="A159" s="37"/>
      <c r="B159" s="38"/>
      <c r="C159" s="217" t="s">
        <v>202</v>
      </c>
      <c r="D159" s="217" t="s">
        <v>123</v>
      </c>
      <c r="E159" s="218" t="s">
        <v>541</v>
      </c>
      <c r="F159" s="219" t="s">
        <v>542</v>
      </c>
      <c r="G159" s="220" t="s">
        <v>543</v>
      </c>
      <c r="H159" s="221">
        <v>6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502</v>
      </c>
      <c r="AT159" s="228" t="s">
        <v>123</v>
      </c>
      <c r="AU159" s="228" t="s">
        <v>83</v>
      </c>
      <c r="AY159" s="16" t="s">
        <v>121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502</v>
      </c>
      <c r="BM159" s="228" t="s">
        <v>544</v>
      </c>
    </row>
    <row r="160" s="2" customFormat="1">
      <c r="A160" s="37"/>
      <c r="B160" s="38"/>
      <c r="C160" s="39"/>
      <c r="D160" s="230" t="s">
        <v>130</v>
      </c>
      <c r="E160" s="39"/>
      <c r="F160" s="231" t="s">
        <v>542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130</v>
      </c>
      <c r="AU160" s="16" t="s">
        <v>83</v>
      </c>
    </row>
    <row r="161" s="13" customFormat="1">
      <c r="A161" s="13"/>
      <c r="B161" s="235"/>
      <c r="C161" s="236"/>
      <c r="D161" s="230" t="s">
        <v>132</v>
      </c>
      <c r="E161" s="237" t="s">
        <v>1</v>
      </c>
      <c r="F161" s="238" t="s">
        <v>545</v>
      </c>
      <c r="G161" s="236"/>
      <c r="H161" s="239">
        <v>6</v>
      </c>
      <c r="I161" s="240"/>
      <c r="J161" s="236"/>
      <c r="K161" s="236"/>
      <c r="L161" s="241"/>
      <c r="M161" s="271"/>
      <c r="N161" s="272"/>
      <c r="O161" s="272"/>
      <c r="P161" s="272"/>
      <c r="Q161" s="272"/>
      <c r="R161" s="272"/>
      <c r="S161" s="272"/>
      <c r="T161" s="27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132</v>
      </c>
      <c r="AU161" s="245" t="s">
        <v>83</v>
      </c>
      <c r="AV161" s="13" t="s">
        <v>83</v>
      </c>
      <c r="AW161" s="13" t="s">
        <v>30</v>
      </c>
      <c r="AX161" s="13" t="s">
        <v>81</v>
      </c>
      <c r="AY161" s="245" t="s">
        <v>121</v>
      </c>
    </row>
    <row r="162" s="2" customFormat="1" ht="6.96" customHeight="1">
      <c r="A162" s="37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WXQDGGKHGxTjHmlgJ/B+tcv7zsXZ0FUMPkYGwGoiFK9wDhv+YmMIAcUqUvnoSadCgywaooYYYGdA2VV1ClChwA==" hashValue="VZiDJYJlQbu3XPgQJH6FpjekrVd0/xMSyt7p5WGVTiEtbjDsJ1DfzUM4x2A1E09slkR0bWpiRW4nqFKRJes2yg==" algorithmName="SHA-512" password="CC35"/>
  <autoFilter ref="C118:K16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19"/>
    </row>
    <row r="4" s="1" customFormat="1" ht="24.96" customHeight="1">
      <c r="B4" s="19"/>
      <c r="C4" s="137" t="s">
        <v>546</v>
      </c>
      <c r="H4" s="19"/>
    </row>
    <row r="5" s="1" customFormat="1" ht="12" customHeight="1">
      <c r="B5" s="19"/>
      <c r="C5" s="274" t="s">
        <v>13</v>
      </c>
      <c r="D5" s="146" t="s">
        <v>14</v>
      </c>
      <c r="E5" s="1"/>
      <c r="F5" s="1"/>
      <c r="H5" s="19"/>
    </row>
    <row r="6" s="1" customFormat="1" ht="36.96" customHeight="1">
      <c r="B6" s="19"/>
      <c r="C6" s="275" t="s">
        <v>16</v>
      </c>
      <c r="D6" s="276" t="s">
        <v>17</v>
      </c>
      <c r="E6" s="1"/>
      <c r="F6" s="1"/>
      <c r="H6" s="19"/>
    </row>
    <row r="7" s="1" customFormat="1" ht="16.5" customHeight="1">
      <c r="B7" s="19"/>
      <c r="C7" s="139" t="s">
        <v>22</v>
      </c>
      <c r="D7" s="143" t="str">
        <f>'Rekapitulace stavby'!AN8</f>
        <v>10. 9. 2024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0"/>
      <c r="B9" s="277"/>
      <c r="C9" s="278" t="s">
        <v>54</v>
      </c>
      <c r="D9" s="279" t="s">
        <v>55</v>
      </c>
      <c r="E9" s="279" t="s">
        <v>108</v>
      </c>
      <c r="F9" s="280" t="s">
        <v>547</v>
      </c>
      <c r="G9" s="190"/>
      <c r="H9" s="277"/>
    </row>
    <row r="10" s="2" customFormat="1" ht="26.4" customHeight="1">
      <c r="A10" s="37"/>
      <c r="B10" s="43"/>
      <c r="C10" s="281" t="s">
        <v>78</v>
      </c>
      <c r="D10" s="281" t="s">
        <v>79</v>
      </c>
      <c r="E10" s="37"/>
      <c r="F10" s="37"/>
      <c r="G10" s="37"/>
      <c r="H10" s="43"/>
    </row>
    <row r="11" s="2" customFormat="1" ht="16.8" customHeight="1">
      <c r="A11" s="37"/>
      <c r="B11" s="43"/>
      <c r="C11" s="282" t="s">
        <v>548</v>
      </c>
      <c r="D11" s="283" t="s">
        <v>548</v>
      </c>
      <c r="E11" s="284" t="s">
        <v>1</v>
      </c>
      <c r="F11" s="285">
        <v>4</v>
      </c>
      <c r="G11" s="37"/>
      <c r="H11" s="43"/>
    </row>
    <row r="12" s="2" customFormat="1" ht="16.8" customHeight="1">
      <c r="A12" s="37"/>
      <c r="B12" s="43"/>
      <c r="C12" s="286" t="s">
        <v>548</v>
      </c>
      <c r="D12" s="286" t="s">
        <v>549</v>
      </c>
      <c r="E12" s="16" t="s">
        <v>1</v>
      </c>
      <c r="F12" s="287">
        <v>4</v>
      </c>
      <c r="G12" s="37"/>
      <c r="H12" s="43"/>
    </row>
    <row r="13" s="2" customFormat="1" ht="16.8" customHeight="1">
      <c r="A13" s="37"/>
      <c r="B13" s="43"/>
      <c r="C13" s="282" t="s">
        <v>361</v>
      </c>
      <c r="D13" s="283" t="s">
        <v>361</v>
      </c>
      <c r="E13" s="284" t="s">
        <v>1</v>
      </c>
      <c r="F13" s="285">
        <v>1</v>
      </c>
      <c r="G13" s="37"/>
      <c r="H13" s="43"/>
    </row>
    <row r="14" s="2" customFormat="1" ht="16.8" customHeight="1">
      <c r="A14" s="37"/>
      <c r="B14" s="43"/>
      <c r="C14" s="286" t="s">
        <v>361</v>
      </c>
      <c r="D14" s="286" t="s">
        <v>81</v>
      </c>
      <c r="E14" s="16" t="s">
        <v>1</v>
      </c>
      <c r="F14" s="287">
        <v>1</v>
      </c>
      <c r="G14" s="37"/>
      <c r="H14" s="43"/>
    </row>
    <row r="15" s="2" customFormat="1" ht="16.8" customHeight="1">
      <c r="A15" s="37"/>
      <c r="B15" s="43"/>
      <c r="C15" s="282" t="s">
        <v>550</v>
      </c>
      <c r="D15" s="283" t="s">
        <v>550</v>
      </c>
      <c r="E15" s="284" t="s">
        <v>1</v>
      </c>
      <c r="F15" s="285">
        <v>2</v>
      </c>
      <c r="G15" s="37"/>
      <c r="H15" s="43"/>
    </row>
    <row r="16" s="2" customFormat="1" ht="16.8" customHeight="1">
      <c r="A16" s="37"/>
      <c r="B16" s="43"/>
      <c r="C16" s="286" t="s">
        <v>550</v>
      </c>
      <c r="D16" s="286" t="s">
        <v>551</v>
      </c>
      <c r="E16" s="16" t="s">
        <v>1</v>
      </c>
      <c r="F16" s="287">
        <v>2</v>
      </c>
      <c r="G16" s="37"/>
      <c r="H16" s="43"/>
    </row>
    <row r="17" s="2" customFormat="1" ht="16.8" customHeight="1">
      <c r="A17" s="37"/>
      <c r="B17" s="43"/>
      <c r="C17" s="282" t="s">
        <v>379</v>
      </c>
      <c r="D17" s="283" t="s">
        <v>379</v>
      </c>
      <c r="E17" s="284" t="s">
        <v>1</v>
      </c>
      <c r="F17" s="285">
        <v>1</v>
      </c>
      <c r="G17" s="37"/>
      <c r="H17" s="43"/>
    </row>
    <row r="18" s="2" customFormat="1" ht="16.8" customHeight="1">
      <c r="A18" s="37"/>
      <c r="B18" s="43"/>
      <c r="C18" s="286" t="s">
        <v>379</v>
      </c>
      <c r="D18" s="286" t="s">
        <v>81</v>
      </c>
      <c r="E18" s="16" t="s">
        <v>1</v>
      </c>
      <c r="F18" s="287">
        <v>1</v>
      </c>
      <c r="G18" s="37"/>
      <c r="H18" s="43"/>
    </row>
    <row r="19" s="2" customFormat="1" ht="16.8" customHeight="1">
      <c r="A19" s="37"/>
      <c r="B19" s="43"/>
      <c r="C19" s="282" t="s">
        <v>552</v>
      </c>
      <c r="D19" s="283" t="s">
        <v>552</v>
      </c>
      <c r="E19" s="284" t="s">
        <v>1</v>
      </c>
      <c r="F19" s="285">
        <v>2</v>
      </c>
      <c r="G19" s="37"/>
      <c r="H19" s="43"/>
    </row>
    <row r="20" s="2" customFormat="1" ht="16.8" customHeight="1">
      <c r="A20" s="37"/>
      <c r="B20" s="43"/>
      <c r="C20" s="286" t="s">
        <v>552</v>
      </c>
      <c r="D20" s="286" t="s">
        <v>83</v>
      </c>
      <c r="E20" s="16" t="s">
        <v>1</v>
      </c>
      <c r="F20" s="287">
        <v>2</v>
      </c>
      <c r="G20" s="37"/>
      <c r="H20" s="43"/>
    </row>
    <row r="21" s="2" customFormat="1" ht="26.4" customHeight="1">
      <c r="A21" s="37"/>
      <c r="B21" s="43"/>
      <c r="C21" s="281" t="s">
        <v>84</v>
      </c>
      <c r="D21" s="281" t="s">
        <v>85</v>
      </c>
      <c r="E21" s="37"/>
      <c r="F21" s="37"/>
      <c r="G21" s="37"/>
      <c r="H21" s="43"/>
    </row>
    <row r="22" s="2" customFormat="1" ht="16.8" customHeight="1">
      <c r="A22" s="37"/>
      <c r="B22" s="43"/>
      <c r="C22" s="282" t="s">
        <v>361</v>
      </c>
      <c r="D22" s="283" t="s">
        <v>361</v>
      </c>
      <c r="E22" s="284" t="s">
        <v>1</v>
      </c>
      <c r="F22" s="285">
        <v>1</v>
      </c>
      <c r="G22" s="37"/>
      <c r="H22" s="43"/>
    </row>
    <row r="23" s="2" customFormat="1" ht="16.8" customHeight="1">
      <c r="A23" s="37"/>
      <c r="B23" s="43"/>
      <c r="C23" s="286" t="s">
        <v>361</v>
      </c>
      <c r="D23" s="286" t="s">
        <v>81</v>
      </c>
      <c r="E23" s="16" t="s">
        <v>1</v>
      </c>
      <c r="F23" s="287">
        <v>1</v>
      </c>
      <c r="G23" s="37"/>
      <c r="H23" s="43"/>
    </row>
    <row r="24" s="2" customFormat="1" ht="16.8" customHeight="1">
      <c r="A24" s="37"/>
      <c r="B24" s="43"/>
      <c r="C24" s="282" t="s">
        <v>379</v>
      </c>
      <c r="D24" s="283" t="s">
        <v>379</v>
      </c>
      <c r="E24" s="284" t="s">
        <v>1</v>
      </c>
      <c r="F24" s="285">
        <v>1</v>
      </c>
      <c r="G24" s="37"/>
      <c r="H24" s="43"/>
    </row>
    <row r="25" s="2" customFormat="1" ht="16.8" customHeight="1">
      <c r="A25" s="37"/>
      <c r="B25" s="43"/>
      <c r="C25" s="286" t="s">
        <v>379</v>
      </c>
      <c r="D25" s="286" t="s">
        <v>81</v>
      </c>
      <c r="E25" s="16" t="s">
        <v>1</v>
      </c>
      <c r="F25" s="287">
        <v>1</v>
      </c>
      <c r="G25" s="37"/>
      <c r="H25" s="43"/>
    </row>
    <row r="26" s="2" customFormat="1" ht="7.44" customHeight="1">
      <c r="A26" s="37"/>
      <c r="B26" s="169"/>
      <c r="C26" s="170"/>
      <c r="D26" s="170"/>
      <c r="E26" s="170"/>
      <c r="F26" s="170"/>
      <c r="G26" s="170"/>
      <c r="H26" s="43"/>
    </row>
    <row r="27" s="2" customFormat="1">
      <c r="A27" s="37"/>
      <c r="B27" s="37"/>
      <c r="C27" s="37"/>
      <c r="D27" s="37"/>
      <c r="E27" s="37"/>
      <c r="F27" s="37"/>
      <c r="G27" s="37"/>
      <c r="H27" s="37"/>
    </row>
  </sheetData>
  <sheetProtection sheet="1" formatColumns="0" formatRows="0" objects="1" scenarios="1" spinCount="100000" saltValue="JivUfF375+wV9+f5gp0oWrsZtK93oYOEnPlfq/NIsuFy8U6oIvcs5Lfowb0lGq6RS39uUaAYGT3OhhXxKeSrfQ==" hashValue="d15cRVqWCRbqwa+MYBayKV/R+uSaO4+ABpE1rcHW3CC13JQm/BSrYq/vSNHYBqRMkgHWW2QMzVF+8lNpT792K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B8AF7F-47C4-414C-A146-F5C294621039}"/>
</file>

<file path=customXml/itemProps2.xml><?xml version="1.0" encoding="utf-8"?>
<ds:datastoreItem xmlns:ds="http://schemas.openxmlformats.org/officeDocument/2006/customXml" ds:itemID="{6A961CB8-1FAF-40D9-90E1-AAAF3C5699DC}"/>
</file>

<file path=customXml/itemProps3.xml><?xml version="1.0" encoding="utf-8"?>
<ds:datastoreItem xmlns:ds="http://schemas.openxmlformats.org/officeDocument/2006/customXml" ds:itemID="{22850980-AFD8-4DB2-BC2E-3DBFAF0BD954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2024-09-11T11:57:19Z</dcterms:created>
  <dcterms:modified xsi:type="dcterms:W3CDTF">2024-09-11T11:57:26Z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